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7.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10.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1.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12.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13.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14.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drawings/drawing15.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M:\ees_mgmt\11_PSEG-Program Planning\Applications\2024 Active\Custom\"/>
    </mc:Choice>
  </mc:AlternateContent>
  <xr:revisionPtr revIDLastSave="0" documentId="13_ncr:1_{40185D74-882B-47C6-A306-250B26A11DEA}" xr6:coauthVersionLast="47" xr6:coauthVersionMax="47" xr10:uidLastSave="{00000000-0000-0000-0000-000000000000}"/>
  <workbookProtection workbookAlgorithmName="SHA-512" workbookHashValue="sEwq4ZCFOULQDXqU9k9ilWNdq35evGSmoCIfdVNWeZrfQ5rmGh0fEvsWKnjioUf7R16Is1j62WKBoUnG4hLAsw==" workbookSaltValue="Cou3xYplQLVFK8Ktk9kp4w==" workbookSpinCount="100000" lockStructure="1"/>
  <bookViews>
    <workbookView xWindow="-110" yWindow="-110" windowWidth="19420" windowHeight="10420" tabRatio="760" xr2:uid="{00000000-000D-0000-FFFF-FFFF00000000}"/>
  </bookViews>
  <sheets>
    <sheet name="Customer Information" sheetId="1" r:id="rId1"/>
    <sheet name="Terms &amp; Conditions" sheetId="2" r:id="rId2"/>
    <sheet name="Guidelines" sheetId="3" r:id="rId3"/>
    <sheet name="CI-Eligibility &amp; SOW" sheetId="20" r:id="rId4"/>
    <sheet name="CI-Required Documents" sheetId="17" state="hidden" r:id="rId5"/>
    <sheet name="CPO-Required Documents" sheetId="18" state="hidden" r:id="rId6"/>
    <sheet name="CPO-Eligibility &amp; SOW" sheetId="22" r:id="rId7"/>
    <sheet name="HP &amp; VRF Required Documents" sheetId="29" state="hidden" r:id="rId8"/>
    <sheet name="HP &amp; VRF-Eligibility&amp;Rebate" sheetId="30" r:id="rId9"/>
    <sheet name="DC-Required Documents" sheetId="16" state="hidden" r:id="rId10"/>
    <sheet name="DC-Eligibility &amp; SOW" sheetId="8" r:id="rId11"/>
    <sheet name="Other Custom-Eligibility &amp; SOW" sheetId="23" r:id="rId12"/>
    <sheet name="M&amp;V Eligibility Requirements" sheetId="25" state="veryHidden" r:id="rId13"/>
    <sheet name="Other Custom-Required Documents" sheetId="19" state="hidden" r:id="rId14"/>
    <sheet name="M&amp;V Required Documents" sheetId="27" state="hidden" r:id="rId15"/>
    <sheet name="References Tab" sheetId="24" state="veryHidden" r:id="rId16"/>
    <sheet name="Development" sheetId="7" state="veryHidden" r:id="rId17"/>
  </sheets>
  <definedNames>
    <definedName name="Building_Type">'References Tab'!$F$3:$F$16</definedName>
    <definedName name="Custom_Project_Type">'References Tab'!$P$3:$P$10</definedName>
    <definedName name="DAC_YES_NO">'References Tab'!$B$24:$B$27</definedName>
    <definedName name="Org_Type">'References Tab'!$B$3:$B$7</definedName>
    <definedName name="_xlnm.Print_Area" localSheetId="4">'CI-Required Documents'!$A$1:$I$35</definedName>
    <definedName name="_xlnm.Print_Area" localSheetId="5">'CPO-Required Documents'!$A$1:$I$34</definedName>
    <definedName name="_xlnm.Print_Area" localSheetId="9">'DC-Required Documents'!$A$1:$I$34</definedName>
    <definedName name="_xlnm.Print_Area" localSheetId="7">'HP &amp; VRF Required Documents'!$A$1:$I$40</definedName>
    <definedName name="_xlnm.Print_Area" localSheetId="14">'M&amp;V Required Documents'!$A$1:$I$26</definedName>
    <definedName name="_xlnm.Print_Area" localSheetId="13">'Other Custom-Required Documents'!$A$1:$I$33</definedName>
    <definedName name="Project_Type">'References Tab'!$D$3:$D$5</definedName>
    <definedName name="REBATEMETHOD">'References Tab'!$B$16:$B$18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24" l="1"/>
  <c r="J94" i="30" s="1"/>
  <c r="A86" i="23" l="1"/>
  <c r="A81" i="8"/>
  <c r="A101" i="30"/>
  <c r="A79" i="20"/>
  <c r="A50" i="3"/>
  <c r="A47" i="1"/>
  <c r="A86" i="22"/>
  <c r="C23" i="1" l="1"/>
  <c r="H22" i="1"/>
  <c r="L10" i="24"/>
  <c r="H10" i="24"/>
  <c r="I10" i="24" s="1"/>
  <c r="J10" i="24" l="1"/>
  <c r="J91" i="30"/>
  <c r="J93" i="30" l="1"/>
  <c r="J92" i="30"/>
  <c r="B19" i="3"/>
  <c r="I97" i="30" l="1"/>
  <c r="J96" i="30"/>
  <c r="R33" i="24"/>
  <c r="Q33" i="24"/>
  <c r="R30" i="24"/>
  <c r="Q30" i="24"/>
  <c r="A2" i="1" l="1"/>
  <c r="A2" i="29"/>
  <c r="O101" i="30" l="1"/>
  <c r="G40" i="29"/>
  <c r="C40" i="29"/>
  <c r="G26" i="27" l="1"/>
  <c r="C26" i="27"/>
  <c r="B74" i="25"/>
  <c r="K74" i="25"/>
  <c r="B1" i="25"/>
  <c r="G70" i="25"/>
  <c r="G69" i="25"/>
  <c r="G72" i="25" l="1"/>
  <c r="A2" i="17"/>
  <c r="A2" i="3"/>
  <c r="A2" i="2" l="1"/>
  <c r="N86" i="23" l="1"/>
  <c r="N86" i="22" l="1"/>
  <c r="N79" i="20"/>
  <c r="G33" i="19"/>
  <c r="C33" i="19"/>
  <c r="G34" i="18"/>
  <c r="C34" i="18"/>
  <c r="G35" i="17"/>
  <c r="C35" i="17"/>
  <c r="L50" i="3" l="1"/>
  <c r="D79" i="2"/>
  <c r="N81" i="8" l="1"/>
  <c r="G34" i="16"/>
  <c r="C34" i="16"/>
  <c r="K79" i="2"/>
  <c r="J79" i="2"/>
  <c r="L47" i="1"/>
  <c r="B1" i="7" l="1"/>
  <c r="B1" i="29" l="1"/>
  <c r="B1" i="30"/>
  <c r="B1" i="27"/>
  <c r="B1" i="17"/>
  <c r="A1" i="1"/>
  <c r="A1" i="2"/>
  <c r="A1" i="3"/>
  <c r="B1" i="23"/>
  <c r="B1" i="19"/>
  <c r="B1" i="20"/>
  <c r="B1" i="18"/>
  <c r="B1" i="22"/>
  <c r="B1" i="16"/>
  <c r="B1" i="8"/>
</calcChain>
</file>

<file path=xl/sharedStrings.xml><?xml version="1.0" encoding="utf-8"?>
<sst xmlns="http://schemas.openxmlformats.org/spreadsheetml/2006/main" count="1414" uniqueCount="599">
  <si>
    <t>Customer Information</t>
  </si>
  <si>
    <t>Account No:</t>
  </si>
  <si>
    <t>Rate Code:</t>
  </si>
  <si>
    <t>Account Name:</t>
  </si>
  <si>
    <t>Tax ID #:</t>
  </si>
  <si>
    <t>Facility Address:</t>
  </si>
  <si>
    <t>City:</t>
  </si>
  <si>
    <t>Zip:</t>
  </si>
  <si>
    <t>DBA:</t>
  </si>
  <si>
    <t>Business Phone:</t>
  </si>
  <si>
    <t>Contact Name/Title:</t>
  </si>
  <si>
    <t>Cell Phone:</t>
  </si>
  <si>
    <t>E-Mail Address:</t>
  </si>
  <si>
    <t>Fax:</t>
  </si>
  <si>
    <t>Organization Type:</t>
  </si>
  <si>
    <t>Building Type:</t>
  </si>
  <si>
    <t>Project Type:</t>
  </si>
  <si>
    <t>Application Type:</t>
  </si>
  <si>
    <t>Contractor Information</t>
  </si>
  <si>
    <t>Contractor Name:</t>
  </si>
  <si>
    <t>Contractor Address:</t>
  </si>
  <si>
    <t>Rebate</t>
  </si>
  <si>
    <t>Enter Total Estimated Rebate Amount (Calculated on Eligibility Table &amp; Worksheet tab):</t>
  </si>
  <si>
    <t xml:space="preserve">Certification Statement:  
Customer has read, understands and agrees to be bound by the Terms and Conditions set forth herein, and agrees to abide by them.  By participating in this program, Customer agrees on behalf of itself and any successor in interest or assignee that PSEG Long Island obtains and/or retains ownership of all rights to existing and future emission credits, renewable energy rights to existing and future emissions credits, renewable energy green tags, tradable renewable certificates and/or any and all other environmental benefits associated with the installation of the ECMs. Customer certifies that the information provided in the herein is true and accurate.  Customer further certifies that the energy saving products described herein have or will be installed in the facility indicated above and will not be resold.  As specified herein, Customer agrees to permit PSEG Long Island to: (1) verify the purchase invoices and product installations and (2) upon request, install and remove load-monitoring equipment at the facility.  Customer acknowledges that the rights and obligations in this application shall be binding upon assignees, successors and future owners of the facility.  Customer agrees to include restrictions contained in this agreement in any leases, sales, contracts, or other similar documents relating to the use and ownership of the facility.  Customer acknowledge that, consistent with PSEG Long Island’s Efficiency Long Island program policies and procedures, PSEG Long Island may pro-rate a rebate or incentive (the “Rebate”) if the Customer purchases less than its full electric requirements from PSEG Long Island.  Customer further acknowledges that PSEG Long Island may require the Customer to repay all or a portion of the Rebate received if, within five (5) years of receipt of the Rebate, the Customer ceases purchasing its full electric requirements from PSEG Long Island or increases its use of electric power from non-PSEG Long Island sources at the facility, other than through the Long Island Choice Program.
</t>
  </si>
  <si>
    <t>Customer Name:
(Print)</t>
  </si>
  <si>
    <t>Date:</t>
  </si>
  <si>
    <t>Project ID:</t>
  </si>
  <si>
    <t>Application Version:</t>
  </si>
  <si>
    <t>Effective:</t>
  </si>
  <si>
    <t>Building Size (ft2):</t>
  </si>
  <si>
    <t>1. Rebates</t>
  </si>
  <si>
    <t>a)</t>
  </si>
  <si>
    <t>Subject to these Terms and Conditions, PSEG Long Island and/or its subsidiary, the Long Island Lighting Company d/b/a PSEG Long Island (hereinafter referred to individually or collectively as “PSEG Long Island”), will pay rebates to eligible Customers (hereinafter “Customers”) for the installation of Energy Conservation Measures (“ECMs”) listed on PSEG Long Island’s Commercial Efficiency Program (CEP)application forms.</t>
  </si>
  <si>
    <t>b)</t>
  </si>
  <si>
    <t xml:space="preserve">ECMs are those electric conservation measures identified as such in program materials issued by PSEG Long Island and other site-specific Custom or Whole Building Design Measures that are approved by PSEG Long Island.  The installation of ECMs and other site-specific Custom or Whole Building Design Measures will be referred to as (“Project”) in these Terms and Conditions. </t>
  </si>
  <si>
    <t>c)</t>
  </si>
  <si>
    <t>All ECMs must be new equipment and installed by licensed contractors where required by code and/or law.</t>
  </si>
  <si>
    <t>2. Customer Eligibility</t>
  </si>
  <si>
    <t>The PSEG Long Island Commercial Efficiency Program (“Program”) is available to all non-residential electric customers in the PSEG Long Island “Service Area,” which includes Nassau and Suffolk counties and a portion of Queens County known as the Rockaways.</t>
  </si>
  <si>
    <t>By participating in this Program, Customer agrees that PSEG Long Island obtains and/or retains ownership of all rights to existing and future emissions credits, renewable energy rights to existing and future emissions credits, renewable energy green tags, tradable renewable certificates and/or any and all other environmental benefits associated with the installation of the eligible equipment.</t>
  </si>
  <si>
    <t>3. Pre-Approval and Pre-Installation Survey</t>
  </si>
  <si>
    <t>PSEG Long Island will not pay any rebates unless PSEG Long Island pre-approves the ECMs proposed by the Customer and completes, to PSEG Long Island’s satisfaction, a pre-installation survey of the Customer’s facilities, unless PSEG Long Island has expressly waived such pre-approval/inspection requirement.</t>
  </si>
  <si>
    <t>PSEG Long Island reserves sole discretion to approve or disapprove of any proposed ECMs.</t>
  </si>
  <si>
    <t>4. Post-Installation Verification</t>
  </si>
  <si>
    <t>PSEG Long Island will not pay any rebates until it has performed, to PSEG Long Island’s satisfaction a post-installation verification of the installation, unless PSEG Long Island has expressly waived such post-installation verification requirement.  If PSEG Long Island determines that the ECMs were not installed in a manner that is consistent with the purpose of achieving energy savings, or if the installation was not consistent with generally accepted good engineering practices, PSEG Long Island reserves the right to require changes before making any rebate payments.  PSEG Long Island will not pay rebates until it has been verified that the Customer has received, as appropriate, final drawings, operation and maintenance manuals, and operator training.</t>
  </si>
  <si>
    <t>5. Customer Application and Analysis</t>
  </si>
  <si>
    <t xml:space="preserve"> </t>
  </si>
  <si>
    <t xml:space="preserve">In addition to completing the application, the Customer may be required by PSEG Long Island to provide an analysis of the demand and energy reduction potential of the proposed ECMs.  In some cases, a Professional Engineer licensed in the state of New York must prepare the analysis.  Nameplate data may be required at PSEG Long Island’s discretion.  </t>
  </si>
  <si>
    <t>PSEG Long Island may review the Customer’s application and analysis to make an independent determination of the energy saving and demand reduction potential.  PSEG Long Island reserves the right to reject or modify any calculations, based on PSEG Long Island’s own analysis.</t>
  </si>
  <si>
    <t>6. Site-Specific Custom Measures</t>
  </si>
  <si>
    <t>PSEG Long Island will only approve of those site-specific Custom ECMs that PSEG Long Island believes have cost-effective energy and/or demand reduction potential.  In any case, PSEG Long Island reserves sole discretion to approve or disapprove of payment of rebates for any such proposed ECMs.</t>
  </si>
  <si>
    <t>7. Rebate Amounts</t>
  </si>
  <si>
    <t>Before pre-approving any rebate amounts requested by the Customer, PSEG Long Island reserves the right to adjust the rebate amount.</t>
  </si>
  <si>
    <t>Once a rebate amount is pre-approved, PSEG Long Island will pay the customer no more than 70% of the installed cost of the ECM, or the pre-approved rebate amount, whichever is less.</t>
  </si>
  <si>
    <t xml:space="preserve">PSEG Long Island reserves the right to lower the rebate amount if the quantity and/or cost of ECMs actually installed by the Customer differ from the pre-approved amounts.  </t>
  </si>
  <si>
    <t>d)</t>
  </si>
  <si>
    <t>Notwithstanding any other provision of these Terms and Conditions, PSEG Long Island reserves the right to a refund of any rebates paid if, at any time, it learns that any agreed to ECMs were not actually, or properly installed, or have subsequently been disconnected.</t>
  </si>
  <si>
    <t>e)</t>
  </si>
  <si>
    <t>Custom Applications – The approved rebate cannot exceed PSEG Long Island’s electric savings benefits, as determined by PSEG Long Island through its analysis of the project</t>
  </si>
  <si>
    <t>f)</t>
  </si>
  <si>
    <t>PSEG Long Island reserves the right to withhold payment or to award the rebate in the form of a bill credit.  Customers in arrears at the time of rebate payment may not be eligible to receive a rebate.</t>
  </si>
  <si>
    <t>g)</t>
  </si>
  <si>
    <t xml:space="preserve">The UL classification of Energy Verification Services (EVS) for the appropriate product classification is required.  PSEG Long Island reserves the right to withhold rebate payments for or disqualify any ECM’s that do not carry the Underwriter’s Laboratory (UL) Classification Mark or, with the written consent of PSEG Long Island, an equivalent independent efficiency and product safety certification organization.  </t>
  </si>
  <si>
    <t xml:space="preserve">8. ECM and Installation Proof of Payment  </t>
  </si>
  <si>
    <t xml:space="preserve">The Customer must provide copies of all invoices (including itemization of all materials, labor, and equipment discounts) reflecting the costs of purchasing and installing the ECMs.  The invoices shall include a breakdown of all ECMs purchased for installation under the Program.  In addition, PSEG Long Island may require any other reasonable documentation or verification of the cost to the Customer of purchasing and installing the ECM.  PSEG Long Island may require invoices from Customer’s contractor to determine the price paid by the contractor (including any discounts or rebates) for the ECMs.  For custom ECMs, PSEG Long Island reserves the right to use the contractor’s reasonable costs in order to determine the correct rebate amount.  </t>
  </si>
  <si>
    <t xml:space="preserve">PSEG Long Island may require copies of the construction specifications, including relevant ECMs, provided to the construction/installation contractors for certain Projects. PSEG Long Island may refuse to pay rebates if the specifications do not adequately provide for installation of the ECMs consistent with good engineering and energy-efficient design practices.  Customer will, upon request by PSEG Long Island, provide a copy of the as-built drawings and equipment submittals for the facility.  </t>
  </si>
  <si>
    <t>Title to all of the equipment purchased under this agreement shall rest with the Customer.</t>
  </si>
  <si>
    <t>9. Installation Service Costs Recognized</t>
  </si>
  <si>
    <t>PSEG Long Island will recognize installation costs only to the extent that they are determined by PSEG Long Island to be reasonable and actually incurred by the Customer.</t>
  </si>
  <si>
    <t>10. Contractor Shared Savings Arrangements</t>
  </si>
  <si>
    <t>If Custom ECMs are being installed by Customer’s contractor under a “shared savings” contract or other situation where the customer’s contract is not based upon the price of installed equipment, PSEG Long Island reserves the right to determine the cost of purchasing and installing the ECMs based on the reasonable retail costs in purchasing the equipment and installing the ECMs.</t>
  </si>
  <si>
    <t>11. Date of Rebate Payments</t>
  </si>
  <si>
    <t xml:space="preserve">PSEG Long Island expects to pay the rebate within sixty (60) days after all of the following conditions are met:  (1) construction/renovation of Customer’s facility is completed; (2) Customer has received an occupancy permit; and (3) PSEG Long Island has verified equipment and installation costs and satisfactory installation of the ECMs, all in accordance with the specifications. (4) All documents required by the application have been received by PSEG Long Island. </t>
  </si>
  <si>
    <t>12. Replacement of Burn-Outs</t>
  </si>
  <si>
    <t>Customers who install energy-efficient lighting ECMs are expected to replace any of the energy-efficient lights that burn out with lights of similar or superior energy savings efficiency at the Customer’s expense.</t>
  </si>
  <si>
    <t>13. Monitoring and Evaluation Follow-up Visits</t>
  </si>
  <si>
    <t>PSEG Long Island reserves the right to make a reasonable number of installation follow-up visits to Customer’s Facility during the 24 months following the actual completion date noted on this application.  Such visit(s) are not meant to inconvenience the Customer, PSEG Long Island, and the Customer agrees to provide access within a reasonable timeframe of receiving the request for a follow up visit.</t>
  </si>
  <si>
    <t xml:space="preserve">The purpose of the follow-up visit(s) is to provide PSEG Long Island with an opportunity to review the operation of the ECMs for program evaluation purposes.  </t>
  </si>
  <si>
    <t>14. Limited Scope of Review</t>
  </si>
  <si>
    <t xml:space="preserve">PSEG Long Island is under no obligation to:  (1) make follow-up visits, (2) review the operation of the ECMs, or (3) make any suggestions of any kind to the Customer.  </t>
  </si>
  <si>
    <t>The scope of review by PSEG Long Island of the design and installation of the ECMs is limited solely to determining whether Program conditions have been met.  It does not include any kind of safety review.</t>
  </si>
  <si>
    <t>15. Changes in the Program</t>
  </si>
  <si>
    <t>PSEG Long Island may change the program and the Terms &amp; Conditions at any time without notice.  PSEG Long Island, however, will process pre-approved applications, to completion under the Terms &amp; Conditions in effect at the time of the pre-approval.</t>
  </si>
  <si>
    <t>PSEG Long Island reserves the right, for any reason, to stop pre-approving ECMs at any time without notice.  In particular, PSEG Long Island is not obligated to pre-approve any application for an rebate that may result in PSEG Long Island exceeding its program budget</t>
  </si>
  <si>
    <t>The Program described in the application may be altered, suspended, or canceled by PSEG Long Island at any time without prior notice.  Under such circumstances, the Customer is not entitled to any Program benefits in excess of those approved prior to such action by PSEG Long Island.  Submission of a completed application does not entitle the Customer to program participation.  Entitlement to Program participation can only occur after PSEG Long Island has signed a copy of the application and granted pre-approval</t>
  </si>
  <si>
    <t>16. Payments Assignable to Contractors</t>
  </si>
  <si>
    <t>The Customer may direct that rebates be paid directly to the Customer’s contractor.  This request must be made expressly in writing.</t>
  </si>
  <si>
    <t>17. Publicity of Customer Participation</t>
  </si>
  <si>
    <t xml:space="preserve">PSEG Long Island may publicize the Customer’s participation in the Program, the results, the amount of rebates paid to the Customer, and any other information which reasonably relates to the Customer’s participation. </t>
  </si>
  <si>
    <t>18. Installation Schedule Requirements</t>
  </si>
  <si>
    <t>Where there is no deadline indicating otherwise on the application, PSEG Long Island may terminate the application and any approved rebate if the Customer is not engaged in installation of the pre-approved ECMs by the end of 180 days from the date PSEG Long Island approves the Customer’s Retrofit application and One year for all Custom applications.</t>
  </si>
  <si>
    <t>19. Limitation of Liability and Indemnification</t>
  </si>
  <si>
    <t>PSEG Long Island’s liability is limited to paying the approved rebates. .  Neither PSEG Long Island,  nor its affiliates, subsidiaries, Manager, employees, consultants, agents and contractors (“PSEG Long Island Parties”) shall be liable to the Customer for any consequential or incidental damages or for any damages in tort (including negligence) caused by any activities associated with this application or  the Program.</t>
  </si>
  <si>
    <t>The Customer shall protect, indemnify, and hold harmless PSEG Long Island, and the PSEG Long Island Parties from and against all liabilities, losses, claims, damages, judgments, penalties, causes of action, costs and expenses (including, without limitation, attorney’s fees and expenses) imposed upon or incurred by or assessed against PSEG Long Island, and the PSEG Long Island Parties resulting from, arising out of, or relating to the Program.</t>
  </si>
  <si>
    <t>20. No Warranties</t>
  </si>
  <si>
    <t xml:space="preserve">PSEG Long Island does not endorse, guarantee, or warrant any particular manufacturer or product, and PSEG Long Island provides no warranties, expressed or implied, for any product or services.   </t>
  </si>
  <si>
    <t>The Customer acknowledges that neither PSEG Long Island nor any of the PSEG Long Island Parties are responsible for assuring that the design, engineering and construction of Customer’s Project or that the installation of the ECMs is proper or complies with any particular laws (including patent laws), codes, or industry standards.  PSEG Long Island does not make any representations of any kind regarding the results to be achieved by the ECMs or the adequacy or safety of such measures.</t>
  </si>
  <si>
    <t>21. Customer Must Pay All Taxes</t>
  </si>
  <si>
    <t xml:space="preserve">The benefits conferred upon the Customer through participation in this program may be taxable by the federal, state, and local government.  The Customer is responsible for declaring any benefits and paying any associated  taxes.   </t>
  </si>
  <si>
    <t>22. Pre-Approval Letter</t>
  </si>
  <si>
    <t>After an application is approved by PSEG Long Island’s authorized executive, the Customer will receive written notification of the pre-approved rebate amount and the date that the ECMs must be fully installed to qualify for rebate payments.  Any ECMs installed prior to the issuance of PSEG Long Island’s written authorization will be deemed as an unauthorized installation and PSEG Long Island will have no obligation to pay rebates for those ECMs.</t>
  </si>
  <si>
    <t>23. Vendor Selection</t>
  </si>
  <si>
    <t>It is the Customer’s responsibility to select a vendor to perform the work indicated on the Customer’s Application.</t>
  </si>
  <si>
    <t>24. Removal of Equipment</t>
  </si>
  <si>
    <t>The Customer agrees, as a condition of participation in the Program, to remove and dispose of all equipment being replaced by the ECMs and further agrees to carry out such removal and disposal in accordance with all laws, rules, and regulations.  The Customer agrees not to reinstall any of this equipment in the Service Area of PSEG Long Island.</t>
  </si>
  <si>
    <t>25. Miscellaneous</t>
  </si>
  <si>
    <t xml:space="preserve">These Terms and Conditions and program requirements outline the conditions under which PSEG Long Island will pay rebates.  These Terms and Conditions are subject to change at PSEG Long Island’s discretion. </t>
  </si>
  <si>
    <t xml:space="preserve">If any provision of the Terms and Conditions is deemed invalid by any court or administrative body having jurisdiction, such ruling shall not invalidate any other provision, and the remaining Terms and Conditions shall remain in full force and effect in accordance with their terms.  </t>
  </si>
  <si>
    <t>The Customer’s acceptance of final payment releases PSEG Long Island from all claims and liabilities to the Customer, and its representatives or assigns.</t>
  </si>
  <si>
    <t>By providing a telephone number you are giving consent to be contacted at that number about matters that are closely related to the utility service.</t>
  </si>
  <si>
    <t>I have read and understand the terms and conditions detailed above.</t>
  </si>
  <si>
    <t>(initials)</t>
  </si>
  <si>
    <t>Rebate Guidelines</t>
  </si>
  <si>
    <t>*</t>
  </si>
  <si>
    <t>Pre-approval is required.</t>
  </si>
  <si>
    <t>Pre-inspection is required for all buildings. If there is no existing building (vacant lot) pre-inspection will not be required.</t>
  </si>
  <si>
    <t>All projects are subject to Post-inspection.</t>
  </si>
  <si>
    <t xml:space="preserve">Eligibility criteria may be updated or modified regularly.  </t>
  </si>
  <si>
    <t>Only Applications and Worksheets in effect at the time of submittal will be accepted. Please visit our website to confirm effective Applications:</t>
  </si>
  <si>
    <t xml:space="preserve">All installations must be installed in accordance with all applicable local, state and national codes and ordinances.
</t>
  </si>
  <si>
    <t>If  submitting electronically, applicant must either submit an e-mail in lieu of signature or provide a hard copy with signature (fax, pdf, printed original, etc.).</t>
  </si>
  <si>
    <t>Program Requirements/Steps to Participate</t>
  </si>
  <si>
    <t>Before you purchase and install equipment, send the following to PSEG Long Island to receive your Pre-Approval Letter:</t>
  </si>
  <si>
    <t>Completed Customer Information section of application and appropriate worksheets.  (Incomplete applications will not be accepted.)</t>
  </si>
  <si>
    <t xml:space="preserve">For Electronic Submissions e-mail documents to:  </t>
  </si>
  <si>
    <t>CEPLI@pseg.com</t>
  </si>
  <si>
    <t>Each required document must be a separate file (no zipped files)</t>
  </si>
  <si>
    <t>Once Project is Complete:</t>
  </si>
  <si>
    <t xml:space="preserve">Submit copies of customer validated proof of payment (e.g. itemized invoice) showing the facility address, date and place of purchase and the model/part numbers of installed equipment. </t>
  </si>
  <si>
    <t xml:space="preserve">A PSEG Long Island representative will contact you to schedule a post-inspection. </t>
  </si>
  <si>
    <t>After verification that all necessary requirements have been met, a PSEG Long Island representative will authorize payment and either mail a check to the applicant/assignee or apply a bill credit to the applicant’s account.</t>
  </si>
  <si>
    <t>I have read and understand the Guidelines listed above.</t>
  </si>
  <si>
    <t>Required Documents for All Projects</t>
  </si>
  <si>
    <t>Document:</t>
  </si>
  <si>
    <t>Responsible Party</t>
  </si>
  <si>
    <t>Deliverable Timeline</t>
  </si>
  <si>
    <t>Customer</t>
  </si>
  <si>
    <t>Pre-Installation</t>
  </si>
  <si>
    <t>Customer/Contractor</t>
  </si>
  <si>
    <t>PSEG Long Island Project Manager</t>
  </si>
  <si>
    <t>Post-Installation</t>
  </si>
  <si>
    <t>Existing/Baseline Annual Consumption</t>
  </si>
  <si>
    <t>Proposed Annual Consumption</t>
  </si>
  <si>
    <t>Annual Energy Savings</t>
  </si>
  <si>
    <t>I have read and understand the information listed above.</t>
  </si>
  <si>
    <t>PSEG Long Island may require additional documentation not listed in the check boxes above as deemed necessary to properly process any rebates.</t>
  </si>
  <si>
    <t>Additional Required Documents for Data Center Upgrade</t>
  </si>
  <si>
    <t>Rebate:</t>
  </si>
  <si>
    <t>Procedure:</t>
  </si>
  <si>
    <t>Project Scope of Work</t>
  </si>
  <si>
    <t xml:space="preserve">       Version History</t>
  </si>
  <si>
    <t>Version Number</t>
  </si>
  <si>
    <t>Year</t>
  </si>
  <si>
    <t>Effective Date</t>
  </si>
  <si>
    <t>Date</t>
  </si>
  <si>
    <t>Description</t>
  </si>
  <si>
    <t>RS</t>
  </si>
  <si>
    <t>* Preapproval will be conditional upon requirements set by reviewing engineer from PSEG Long Island</t>
  </si>
  <si>
    <t>List of Eligible Measures</t>
  </si>
  <si>
    <t>Application Version</t>
  </si>
  <si>
    <r>
      <t xml:space="preserve">Mailing Address:
</t>
    </r>
    <r>
      <rPr>
        <sz val="10"/>
        <color theme="1"/>
        <rFont val="Arial Narrow"/>
        <family val="2"/>
      </rPr>
      <t>(If different than above)</t>
    </r>
  </si>
  <si>
    <t>*Disclaimer: Terms and conditions are subject to change without notice, including early termination of this promotion. No additional fees apply. The rebate may be issued in the form of a check. PSEG Long Island administers the rebate program on behalf of the Long Island Power Authority, the rebate program sponsor. Please visit https://www.PSEGLIny.com/Efficiency for more details.</t>
  </si>
  <si>
    <r>
      <t xml:space="preserve">Customer Signature:
</t>
    </r>
    <r>
      <rPr>
        <b/>
        <i/>
        <sz val="9"/>
        <color theme="1"/>
        <rFont val="Arial Narrow"/>
        <family val="2"/>
      </rPr>
      <t>Duly authorized representative</t>
    </r>
  </si>
  <si>
    <t>Custom Performance projects must pass PSEG Long Island's cost/benefit screening. Rebates will not exceed PSEG Long Island's energy savings benefits.</t>
  </si>
  <si>
    <t>Measure-specific eligibility requirements and deadlines apply.  See appropriate Eligibility Requirements for each application type.</t>
  </si>
  <si>
    <t>Submit required documents (see Required Documents check sheet tab for selected Application Type)</t>
  </si>
  <si>
    <r>
      <rPr>
        <b/>
        <sz val="11"/>
        <color rgb="FF000000"/>
        <rFont val="Arial Narrow"/>
        <family val="2"/>
      </rPr>
      <t>AFTER you receive your Pre-Approval Letter,</t>
    </r>
    <r>
      <rPr>
        <sz val="11"/>
        <color indexed="8"/>
        <rFont val="Arial Narrow"/>
        <family val="2"/>
      </rPr>
      <t xml:space="preserve"> complete the project. </t>
    </r>
  </si>
  <si>
    <t>- Proposed equipment/measure must exceed standard efficiency</t>
  </si>
  <si>
    <t>- All required documents specified on the Data Centers Required Documents Check Sheet tab must be submitted</t>
  </si>
  <si>
    <t>- For projects with estimated energy savings of 1,700 MMBtu (or 500,000 kWh) and over, pre &amp; post M&amp;V will be required in absence of acceptable pre and post installation EMS/BMS data</t>
  </si>
  <si>
    <t>- Final rebate payment is based upon installed equipment speccifications and operating data, and may be lower than preapproved amounts</t>
  </si>
  <si>
    <t>* Custom performance project rebate will be based upon the energy savings at $80/MMBtu level</t>
  </si>
  <si>
    <t>1.0 draft3</t>
  </si>
  <si>
    <t>1.0 draft4</t>
  </si>
  <si>
    <t>Finalized required documents and eiligibility requirements for individual measures</t>
  </si>
  <si>
    <t>SG</t>
  </si>
  <si>
    <t>1.0 draft4.1</t>
  </si>
  <si>
    <t>Developed Custom Application covering CR, CPO, DC &amp; Other measures</t>
  </si>
  <si>
    <t>Formatting Changes</t>
  </si>
  <si>
    <t>- Proposed equipment must exceed standard efficiency</t>
  </si>
  <si>
    <t>- Final rebate payment is based upon installed equipment specifications and operating data, and may be lower than preapproved amounts</t>
  </si>
  <si>
    <t>- All required documents specified on the Chiller Plant Optimization Required Documents Check Sheet tab must be submitted</t>
  </si>
  <si>
    <t>- Final rebate payment is based upon installed equipment specifications and operating data (through M&amp;V or EMS/BMS), and may be lower than preapproved amounts</t>
  </si>
  <si>
    <t>- All required documents specified on the Other Custom Measures Required Documents Check Sheet tab must be submitted</t>
  </si>
  <si>
    <t>- Refrigeration Controls</t>
  </si>
  <si>
    <t>- Energy Management Systems</t>
  </si>
  <si>
    <t>Estimated Annual Energy Savings</t>
  </si>
  <si>
    <t>1.0 draft4.2</t>
  </si>
  <si>
    <t>Revised M&amp;V requirements language to make it specific for each measure</t>
  </si>
  <si>
    <t>1.0 draft1</t>
  </si>
  <si>
    <t>Created new tabs and added Application Type selection on 1st tab</t>
  </si>
  <si>
    <t>Do not use this application for Lighting, Refrigeration, HVAC, or Standard rebates; for these please visit our website:</t>
  </si>
  <si>
    <t>* Rebates will be capped at $2,000,000 or 70% of the project installed cost, whichever is less</t>
  </si>
  <si>
    <t>- After project completion, customer/contractor will submit all the post-installation (closing) documents as per the required documents checksheet</t>
  </si>
  <si>
    <t>1.0 draft4.3</t>
  </si>
  <si>
    <t>Reviewed and incorporated testing comments</t>
  </si>
  <si>
    <t>- For projects with estimated energy savings of 1,700 MMBtu (or 500,000 kWh) and over, data points essential to analyzing the savings will be communicated and depending on the SOW, pre and post data measurement timeframe will be set; in case acceptable EMS/BMS data is unavailable, M&amp;V will be required for the set timeframe</t>
  </si>
  <si>
    <t>- PSEG Long Island representative will review the submission and may schedule a project scoping meeting / conference call as needed</t>
  </si>
  <si>
    <t xml:space="preserve">          - Attendees for the meeting/call would include applicant, the project design team, and if necessary, a PSEG Long Island Technical Assistance firm </t>
  </si>
  <si>
    <t xml:space="preserve">              - The $80/MMBtu rebate level will only be applicable to the final energy savings that are derived from the PSEG Long Island custom screening process, which may be different from the savings estimate submitted in the below table or any supporting documentation</t>
  </si>
  <si>
    <t>- Only electrical energy efficiency or beneficial electrification measures will be eligible for a rebate; beneficial electrification includes on-site replacement or displacement of fossil fuel consuming equipment (oil, gas or propane) by efficient electric technology</t>
  </si>
  <si>
    <t>Example:</t>
  </si>
  <si>
    <t>50 MMBtu</t>
  </si>
  <si>
    <t>100 MMBtu of Oil</t>
  </si>
  <si>
    <t>- Energy savings analysis must be supported by existing and proposed EMS/BMS data; standard assumptions and baseline must be set in cases where EMS/BMS data is unavailable</t>
  </si>
  <si>
    <t>- Complete, sign and submit this application with all the required documents</t>
  </si>
  <si>
    <t xml:space="preserve">         - If you have any questions on the required documentation or would like to discuss the scope of work, contact a PSEG Long Island representative or call the PSEG Long Island Infoline at 1-800-692-2626</t>
  </si>
  <si>
    <t>0 MMBtu of Oil, 50 MMBtu of increased electric consumption</t>
  </si>
  <si>
    <t xml:space="preserve">1,000,000 kWh or 3,412 MMBtu </t>
  </si>
  <si>
    <t>600,000 kWh or 2,047 MMBtu</t>
  </si>
  <si>
    <t>400,000 kWh or 1,365 MMBtu</t>
  </si>
  <si>
    <t xml:space="preserve">- Energy savings analysis must be supported by existing and proposed EMS/BMS data </t>
  </si>
  <si>
    <t>- For Chiller Plant Optimization projects, data points essential to analyzing the savings will be communicated, and 6 months pre and post system/plant operational data will be required</t>
  </si>
  <si>
    <t xml:space="preserve">        - In case acceptable EMS/BMS data is unavailable, M&amp;V will be required for the 6 months timeframe </t>
  </si>
  <si>
    <t>* Custom performance project rebate will be based upon the energy savings at $80/MMBtu level; the rebate level will be lower for Data Center projects requiring pre and post M&amp;V</t>
  </si>
  <si>
    <t>- All other eligible projects with positive electric or beneficial electrification savings on site; beneficial electrification includes on-site replacement or displacement of fossil fuel consuming equipment (oil, gas or propane) by efficient electric technology</t>
  </si>
  <si>
    <t>* Custom performance project rebate will be based upon the energy savings at $80/MMBtu level; the rebate level will be lower for "Other Custom Measures" projects requiring pre and post M&amp;V</t>
  </si>
  <si>
    <t>ED</t>
  </si>
  <si>
    <t>Updated effective date to 10.31.19</t>
  </si>
  <si>
    <t>Customer Info Tab: Updated language in header paragraph to be clearer</t>
  </si>
  <si>
    <t>- All projects subject to PSEG Long Island custom screening process; energy savings from the screening process will be considered for the rebate calculation and preapproval</t>
  </si>
  <si>
    <t>- Changes in scope after project preapproval require submittal of revised analysis and other supporting documents for second preapproval</t>
  </si>
  <si>
    <t>- A PSEG Long Island representative will review the project submission and may schedule a project scoping meeting/conference call as needed</t>
  </si>
  <si>
    <t xml:space="preserve">          - Attendees for the meeting/call will include applicant, the project design team, and if necessary, a PSEG Long Island Technical Assistance firm </t>
  </si>
  <si>
    <t>Rebates must pass PSEG Long Island's cost/benefits screening.  Rebates will not exceed PSEG Long Island's Electric Savings Benefits.</t>
  </si>
  <si>
    <t>- All Chiller Plant Optimization projects require pre and post EMS/BMS/M&amp;V data for 6 months, which must include one peak summer month, winter month, and shoulder month</t>
  </si>
  <si>
    <t xml:space="preserve">       - A separate pre and post M&amp;V study will be required if the EMS/BMS does not capture data points (pre and post) that are necessary for the savings analysis or if the data cannot be extracted and provided to PSEG Long Island team for review</t>
  </si>
  <si>
    <t>- Changes in scope after project preapproval require submittal of revised analysis and other supporting documents for second pre-approval</t>
  </si>
  <si>
    <t>- A PSEG Long Island representative will review the submission and may schedule a project scoping meeting / conference call as needed</t>
  </si>
  <si>
    <t xml:space="preserve">- A PSEG Long Island representative will review the project documents and perform a pre-inspection of the facility </t>
  </si>
  <si>
    <t xml:space="preserve">       - If pre-install data is missing or is for less than 6 months, energy savings will need to be adjusted to consider standard baseline</t>
  </si>
  <si>
    <t>- A PSEG Long Island representative will review the closing documents and schedule a post inspection accordingly; in case the preapproval was subject to post-install M&amp;V, post-install M&amp;V data will be required for the set timeframe</t>
  </si>
  <si>
    <t>Please provide a brief summary of the scope of work:</t>
  </si>
  <si>
    <t xml:space="preserve">- A PSEG Long Island representative will review the documents and perform a pre-inspection of the facility </t>
  </si>
  <si>
    <t>- A PSEG Long Island represenative will review the closing documents and schedule a post inspection accordingly; in case the preapproval was subject to post-install M&amp;V, post-install M&amp;V data would be required for the set timeframe</t>
  </si>
  <si>
    <t>- After completion of all final documentation and post-install data requirements, the responsible engineer from the PSEG Long Island team will process the project for rebate payment</t>
  </si>
  <si>
    <t>* Preapproval will be conditional upon requirements set by the reviewing engineer from PSEG Long Island</t>
  </si>
  <si>
    <t>- Energy savings analysis must be supported by existing and proposed facility data, such as operating schedules, EMS/BMS data, etc.; standard assumptions and baseline must be set in cases where EMS/BMS data is unavailable</t>
  </si>
  <si>
    <t>- Changes in scope after project preapproval require submittal of revised analysis and other supporting documents for second approval</t>
  </si>
  <si>
    <t xml:space="preserve">- If any of the proposed measures are rebated under other PSEG Long Island applications, such as Lighting, Standard, HVAC, etc., please use the appropriate application </t>
  </si>
  <si>
    <t xml:space="preserve">           - If the proposed measure typically found on another PSEG Long Island application has interactivity with equipment that is part of the overall custom project scope, that project may be eligible for a custom performance rebate</t>
  </si>
  <si>
    <t>- Upon completion of all the required documents and pre-install data requirements, the engineer will analyze the savings analysis and after thorough custom screening process, project will be pre approved and pre approval letter will be sent to the customer</t>
  </si>
  <si>
    <t>- Upon completion of all the documents and pre-install data requirements, the engineer will analyze the savings analysis and after thorough custom screening process, project will be pre approved and pre approval letter will be sent to the customer</t>
  </si>
  <si>
    <t>- Upon completion of all required documents and pre-install data requirements, the engineer will analyze the savings analysis and after thorough custom screening process, project will be pre approved and pre approval letter will be sent to the customer</t>
  </si>
  <si>
    <t>- A PSEG Long Island representative will review the closing documents and schedule a post inspection accordingly; in case the preapproval was subject to post-install M&amp;V, post-install M&amp;V data would be required for the set timeframe</t>
  </si>
  <si>
    <t>Went through tabs and edited language as needed</t>
  </si>
  <si>
    <t>1.0 Draft 4.6</t>
  </si>
  <si>
    <t xml:space="preserve">If the proposed equipment technology is not listed, please select "Other Custom Measures" application type on the first tab and complete information requested on the relevant tabs, or you may contact a PSEG Long Island Representative or PSEG Long Island's Infoline at 1-800-692-2626.  Rebate eligibility and amount will be evaluated on a case by case basis. </t>
  </si>
  <si>
    <t>Customer or Contractor is assigned</t>
  </si>
  <si>
    <t>- All required documents specified on the Chiller Installation Required Documents Check Sheet tab must be submitted</t>
  </si>
  <si>
    <t>* Custom performance project rebate will be based upon the final energy savings at $80/MMBtu level; the rebate level will be lower for Chiller Installation projects requiring pre and post M&amp;V</t>
  </si>
  <si>
    <t>1.0 Draft 4.7</t>
  </si>
  <si>
    <t>Incorporated testing changes on Required Documents tabs and Chiller Installation tab</t>
  </si>
  <si>
    <t>- Complete, sign and submit this application with all the Required Documents</t>
  </si>
  <si>
    <t>Additional Required Documents for Chiller Installation Upgrade</t>
  </si>
  <si>
    <t xml:space="preserve">                  *Data Collection Sheet will be provided by the PSEG Long Island Project Manager after signed application and other supporting documents are submitted to PSEG Long Island. </t>
  </si>
  <si>
    <t>Additional Required Documents for Chiller Plant Optimization Upgrade</t>
  </si>
  <si>
    <t xml:space="preserve">                  *Data Collection Sheet will be provided by the PSEG Long Island Project Manager after signed application and other supporting documents are submitted to PSEG Island. </t>
  </si>
  <si>
    <t>Additional Required Documents for Other Custom Measures Upgrade</t>
  </si>
  <si>
    <t>1.0 Draft 4.8</t>
  </si>
  <si>
    <t>Changes discussed during 10/29 meeting with PSEG Long Island were addressed</t>
  </si>
  <si>
    <t>1.0 draft 5</t>
  </si>
  <si>
    <t xml:space="preserve">Changed document to XLSM </t>
  </si>
  <si>
    <t>Customer Info Tab: Changed checkboxes to "Active" and added code to each application type check box</t>
  </si>
  <si>
    <t xml:space="preserve">  </t>
  </si>
  <si>
    <t>1.0 draft 6</t>
  </si>
  <si>
    <t>Guidelines: Add additional language to pre-approval wording to inform customer 365 day period includes 6 month M&amp;V</t>
  </si>
  <si>
    <t>SOW Tabs -Added "Energy Efficieny" to infoline header</t>
  </si>
  <si>
    <t xml:space="preserve"> - The 365 day preapproval timeframe does not include the 6 month M&amp;V requirement, where required, please allow additional time for rebate processing and payment.</t>
  </si>
  <si>
    <t>Guidelines : edited pre-approval wording to correctly reflect that M&amp;V is not a part of the 365 day pre-approval time frame</t>
  </si>
  <si>
    <t>Version 1.0</t>
  </si>
  <si>
    <t>Locked and finalized for release per client approval</t>
  </si>
  <si>
    <t>1.0draft3.0</t>
  </si>
  <si>
    <t xml:space="preserve">Adding WB tabs, Macros, editing WB criteria </t>
  </si>
  <si>
    <t>SG &amp; RS</t>
  </si>
  <si>
    <t>1.0draft4.0</t>
  </si>
  <si>
    <t>Changing color coding of the application</t>
  </si>
  <si>
    <t>In Guidelines tab row 9, project start date changed to 12/31/2020</t>
  </si>
  <si>
    <t>- All measures must comply with ASHRAE 2016 and/or applicable Industry Standards</t>
  </si>
  <si>
    <t>All Eligibility &amp; SOW tabs "ASHRAE 2016 and/or applicable Industry Standards" added</t>
  </si>
  <si>
    <t>Removed WB measure tabs from the application and added message box when customer clicks from "Customer information tab"</t>
  </si>
  <si>
    <t>1.0_Draft6</t>
  </si>
  <si>
    <t>Guidelines row 28: updated Custom app naming convention to 21Custom (was 20Custom)</t>
  </si>
  <si>
    <t>If the proposed equipment either does not meet the eligibility requirements or is not listed below, the applicant may still contact a PSEG Long Island representative or the PSEG Long Island Energy Efficiency Infoline at 1-800-692-2626 for further information.</t>
  </si>
  <si>
    <t>If the proposed equipment either does not meet the eligibility requirements or is not listed below, the applicant may still be eligible for a Custom Performance Rebate. Please refer to Other Custom Measures Tab within this workbook. You may also contact a PSEG Long Island representative or the PSEG Long Island Energy Efficiency Infoline at 1-800-692-2626.</t>
  </si>
  <si>
    <t>All Tabs: Added thick orange line to bottom of header</t>
  </si>
  <si>
    <t>Guidelines row 9: updated project start date to 1/1/2021 (this aligns with all other apps)</t>
  </si>
  <si>
    <t>Partners may submit documentation by completing an On Line Application via Partner Portal. If not submitting via Partner Portal On Line Application:</t>
  </si>
  <si>
    <t>Guidelines row 25: added language about submitting app via lead partner portal</t>
  </si>
  <si>
    <t>Organization Type</t>
  </si>
  <si>
    <t>Project Type</t>
  </si>
  <si>
    <t>Building Type</t>
  </si>
  <si>
    <t>Government</t>
  </si>
  <si>
    <t>Select…</t>
  </si>
  <si>
    <t>Not Incorporated</t>
  </si>
  <si>
    <t>Incorporated</t>
  </si>
  <si>
    <t>Not for Profit</t>
  </si>
  <si>
    <t>Existing Building</t>
  </si>
  <si>
    <t>New Construction</t>
  </si>
  <si>
    <t>College</t>
  </si>
  <si>
    <t>Grocery</t>
  </si>
  <si>
    <t>Health</t>
  </si>
  <si>
    <t>Hospital</t>
  </si>
  <si>
    <t>Hotel</t>
  </si>
  <si>
    <t>Manufacturing</t>
  </si>
  <si>
    <t>Office</t>
  </si>
  <si>
    <t>Religious</t>
  </si>
  <si>
    <t>Restaurant</t>
  </si>
  <si>
    <t>Retail</t>
  </si>
  <si>
    <t>School</t>
  </si>
  <si>
    <t>Warehouse</t>
  </si>
  <si>
    <t>Other</t>
  </si>
  <si>
    <t>Ref Tab: Added tab to create drop-downs for Org Type, project Type, Building Type (added to Name Manager)</t>
  </si>
  <si>
    <t>Cust Info Tab: Removed radio buttons for Org Type, Building Type, and Project Type - replaced with dropdowns (used data validation and Name managers created on Rf Tab)</t>
  </si>
  <si>
    <t xml:space="preserve">Cust Info Tab: Whole Buildign Checkbox pop-Up: Reworded checkbox language </t>
  </si>
  <si>
    <t>1.0_Draft7</t>
  </si>
  <si>
    <t>Whole Building Checkbox popup fixed</t>
  </si>
  <si>
    <t>Locked and finalized for 2021 launch</t>
  </si>
  <si>
    <t>Chiller Installation Eligibility Requirements &amp; Scope of Work</t>
  </si>
  <si>
    <t>Chiller Plant Optimization Required Documents Check Sheet</t>
  </si>
  <si>
    <t>Chiller Plant Optimization Eligibility Requirements &amp; Scope of Work</t>
  </si>
  <si>
    <t>Data Centers Eligibility Requirements &amp; Scope of Work</t>
  </si>
  <si>
    <t>Other Custom Measures Required Documents Check Sheet</t>
  </si>
  <si>
    <t>Data Centers Required Documents Check Sheet</t>
  </si>
  <si>
    <t>Other Custom Measures Eligibility Requirements &amp; Scope of Work</t>
  </si>
  <si>
    <t>1.0Draft1</t>
  </si>
  <si>
    <t>Dev tab: Updated program year, effective date, and version #</t>
  </si>
  <si>
    <t>Guidelines Tab: Updated effective date to 2022</t>
  </si>
  <si>
    <t>M&amp;V must be performed per International Performance Measurement and Verification Protocol [IPMVP]</t>
  </si>
  <si>
    <t>Estimated energy savings from the proposed measures must be a minimum of 1,700 MMBtu (or 500,000 kWh); only electrical energy efficiency or beneficial electrification measures will be applied towards the 1,700 MMBtu (or 500,000 kWh) savings requirement</t>
  </si>
  <si>
    <t>Typical M&amp;V timeframe should include 6 month of pre/post data including one summer month; however, PSEGLI may grant an alternative M&amp;V timeframe depending on the proposed measure(s);  In such cases the pre-approval letter will state the applicable M&amp;V timeframe</t>
  </si>
  <si>
    <t>Beneficial Electrification is the displacement/replacement of fossil fuels (primarily propane or heating oil) with the efficient use of electricity</t>
  </si>
  <si>
    <t>TA Partner Firm (PSEG Long Island Approved Firm for M&amp;V Study) Eligibility Requirements</t>
  </si>
  <si>
    <t>Firm and/or individuals performing the M&amp;V study must have a minimum of 3 years M&amp;V experience with at least one completed project (does not have to be with PSEG Long Island) resulting in 1,700 MMBtu (or 500,000 kWh) savings</t>
  </si>
  <si>
    <t>Project team must include a Certified Measurement &amp; Verification Professional (CMVP) and one of the following: Licensed PE, Registered Architect or Certified Energy Manager; resumes for all team members must be provided</t>
  </si>
  <si>
    <t>Steps to Participate</t>
  </si>
  <si>
    <t>1)</t>
  </si>
  <si>
    <t xml:space="preserve">Refer to the PSEG Long Island TA Efficiency Partner List on the PSEG Long Island website to select a qualified Technical Assistance firm approved for M&amp;V servcices; if applicant prefers using a different firm, that firm can apply to become a TA Partner by submitting the TA Partner Agreement </t>
  </si>
  <si>
    <t>2)</t>
  </si>
  <si>
    <t>Develop a scope of work with the TA Firm clearly indicating the cost and services provided</t>
  </si>
  <si>
    <t>3)</t>
  </si>
  <si>
    <t>a) Submit M&amp;V Plan per IPMVP protocol to PSEGLI for review</t>
  </si>
  <si>
    <t>Note: M&amp;V Plan must include data points fundamental to deriving energy savings from the proposed measures such as kW/kWh and MMBtu calculations, flow rates, temperature set points, load profiles, equipment/system/building scheduling</t>
  </si>
  <si>
    <t>4)</t>
  </si>
  <si>
    <t>Begin project study after PSEG Long Island Pre-Approval Letter has been received</t>
  </si>
  <si>
    <t>5)</t>
  </si>
  <si>
    <t>After PSEGLI Pre-Approval has been delivered, the TA firm may begin the pre-installation M&amp;V for the associated Custom Project</t>
  </si>
  <si>
    <t>6)</t>
  </si>
  <si>
    <t>Communicate with PSEG Long Island as project progresses; changes in project scope may jeopardize rebate</t>
  </si>
  <si>
    <t>7)</t>
  </si>
  <si>
    <t>8)</t>
  </si>
  <si>
    <t>PSEG Long Island will  review all project documentation and, if approved, rebate payments will begin in phases</t>
  </si>
  <si>
    <t>a) Phase 1 rebate will be paid out following the completion of pre-installation M&amp;V and pre-approval of the associated Custom Performance Project</t>
  </si>
  <si>
    <t>b) Phase 2 rebate will be paid out following submission of final M&amp;V Report per IPMVP protocols and associated Custom Performance Project has been rebated</t>
  </si>
  <si>
    <t>W9 of rebate recipient</t>
  </si>
  <si>
    <t>Signed Contract/Proposal between Customer and TA firm</t>
  </si>
  <si>
    <t xml:space="preserve">     -Proposal should contain project description including clear Scope of Work </t>
  </si>
  <si>
    <t xml:space="preserve">M&amp;V Plan per IPMVP protocol;  M&amp;V Scope must include data points fundamental to deriving energy savings from the proposed measures such as kW/kWh and MMBtu calculations, flow rates, temperature set points, load profiles, equipment/system/building scheduling; </t>
  </si>
  <si>
    <t>Final M&amp;V report per IPMVP protocol</t>
  </si>
  <si>
    <t>Invoice/Proof of Payment</t>
  </si>
  <si>
    <t>Rebate Levels</t>
  </si>
  <si>
    <t>Estimated study cost:</t>
  </si>
  <si>
    <t xml:space="preserve"> to be paid out as identified below:</t>
  </si>
  <si>
    <t>Payment Phase</t>
  </si>
  <si>
    <t>Rebate Structure</t>
  </si>
  <si>
    <t xml:space="preserve"> Rebate Per Phase</t>
  </si>
  <si>
    <t xml:space="preserve">Rebate Eligibility </t>
  </si>
  <si>
    <t>Phase 1</t>
  </si>
  <si>
    <t>25% of eligible study cost up to $12,500</t>
  </si>
  <si>
    <t>Phase 2</t>
  </si>
  <si>
    <t>Additional 75% of eligible study cost up to $37,500</t>
  </si>
  <si>
    <t>Total Estimated Rebate</t>
  </si>
  <si>
    <t>I have read and understand the guidelines detailed above</t>
  </si>
  <si>
    <t>(Initials)</t>
  </si>
  <si>
    <t>Pre-Project</t>
  </si>
  <si>
    <t>Study Completion</t>
  </si>
  <si>
    <t>Additional Requirements for M&amp;V Study</t>
  </si>
  <si>
    <t>Submit all Required Documents, per 'M&amp;V TA-Required Documents' sheet, to PSEGLI for review</t>
  </si>
  <si>
    <t>a) Custom projects will NOT be eligible for equipment rebates and TA projects will NOT be eligible for study rebates if project begins without Pre-Approval from PSEG Long Island</t>
  </si>
  <si>
    <t>Submit Final M&amp;V Report and supplemental documentation per 'M&amp;V TA-Required Documents' sheet</t>
  </si>
  <si>
    <t>Assignment Letter (only required if the rebate recipient is the TA firm providing M&amp;V service)</t>
  </si>
  <si>
    <t xml:space="preserve">- Submission of final M&amp;V Report per IPMVP protocol
- Associated Custom Performance Rebate project has been rebated
</t>
  </si>
  <si>
    <t xml:space="preserve">Note: If customer is applying for M&amp;V study project under separate TA Energy Engineering Study application, project will not be eligible for any additional funding through this M&amp;V Technical Assistance program (this sheet); Please contact CEP program representative for futher information
</t>
  </si>
  <si>
    <t>To be used only when associated with a Custom Performance Rebate project submitted to PSEG Long Island for preapproval where the Custom Performance Rebate project is expected to save a minimum of 1,700 MMBtu (or 500,000 kWh) and the Applicant was unable to provide an acceptable sample of trend data from an Energy or Building Management System (EMS/BMS)</t>
  </si>
  <si>
    <t xml:space="preserve">Measurement &amp; Verification (M&amp;V) </t>
  </si>
  <si>
    <t>If customer has participated in any other state or utility sponsored rebate program, related to the technology in this application, please contact a PSEG Long Island Representative to determine whether the project is also eligible under this program.</t>
  </si>
  <si>
    <t>1.0Draft3</t>
  </si>
  <si>
    <t>Guideines Tab: Added utility program eligbility language in row 21</t>
  </si>
  <si>
    <t xml:space="preserve">    Measurement &amp; Verification (M&amp;V)  Required Documents Check Sheet</t>
  </si>
  <si>
    <r>
      <t xml:space="preserve">- Completion of pre-installation M&amp;V and pre-approval of the associated Custom Performance Rebate project
- </t>
    </r>
    <r>
      <rPr>
        <b/>
        <sz val="12"/>
        <rFont val="Arial Narrow"/>
        <family val="2"/>
      </rPr>
      <t>M&amp;V rebate will be funded from Custom Performance project rebate</t>
    </r>
  </si>
  <si>
    <t>Cust Info Tab: Added M&amp;V Checkbox and code to hide/unhide sheets</t>
  </si>
  <si>
    <t xml:space="preserve">            - Note that the funding approved towards M&amp;V would be deducted from the eligible rebate for the project</t>
  </si>
  <si>
    <t>M&amp;V &amp; TA Study</t>
  </si>
  <si>
    <t>* For Technical Assistance programs, please refer to the TA application and contact the PSEG Long Island energy consultant for more information</t>
  </si>
  <si>
    <t>* Projects with energy savings of 1,700 MMBtu (or 500,000 kWh) and over, would require an M&amp;V and may qualify for up to $50,000 through the Custom M&amp;V component; please refer M&amp;V tab within this application for additional details</t>
  </si>
  <si>
    <t>Custom Project M&amp;V Eligibility Requirements</t>
  </si>
  <si>
    <t>The M&amp;V project must be associated with a Custom Performance Project submitted to PSEG Long Island for review</t>
  </si>
  <si>
    <t>Firm must provide a current project list that contains 3 M&amp;V studies that demonstrate electric energy savings, demand savings and/or MMBtu savings within the last 5 years which follows IPMVP protocol; Technical Assistance (TA) Program Manager may request copies of studies</t>
  </si>
  <si>
    <t>Deliverables for M&amp;V Project</t>
  </si>
  <si>
    <t>Signed Custom Performance Rebate application with completed M&amp;V worksheet (estimated study cost and customer initials must be completed)</t>
  </si>
  <si>
    <t>Refer to 'M&amp;V Required Documents' tab for deliverables, responsible party and deliverable timeline</t>
  </si>
  <si>
    <t>Locked and finalized per PSEG approval</t>
  </si>
  <si>
    <t>- Full Load Heating Example 1: Heat Pump system provides 110% of the heating load for an entire commercial building. Since system provides more than 90% of the heating load for the building, it qualifies as a full load heating system.</t>
  </si>
  <si>
    <t>- Equipment sizing may be determined using applicable equipment documentation, including:</t>
  </si>
  <si>
    <t>NEEP Listed Cold Climate Air Source Heat Pump</t>
  </si>
  <si>
    <t>Air Source Variable Refrigerant Flow Heat Pump</t>
  </si>
  <si>
    <t>Large Unitary Air Source Heat Pump</t>
  </si>
  <si>
    <t>Equipment Type</t>
  </si>
  <si>
    <t>Rebate Units</t>
  </si>
  <si>
    <r>
      <t>$/12,000 Btu @17</t>
    </r>
    <r>
      <rPr>
        <sz val="11"/>
        <color theme="1"/>
        <rFont val="Calibri"/>
        <family val="2"/>
      </rPr>
      <t>°</t>
    </r>
    <r>
      <rPr>
        <sz val="11"/>
        <color theme="1"/>
        <rFont val="Calibri"/>
        <family val="2"/>
        <scheme val="minor"/>
      </rPr>
      <t>F</t>
    </r>
  </si>
  <si>
    <t>- NEEP Cold Climate ASHPs have the following additional criteria:</t>
  </si>
  <si>
    <t>- All new equipment must not increase the overall annual site energy consumption</t>
  </si>
  <si>
    <t>- Integrated controls will be required on ccASHP projects where a supplemental fossil fuel heat source is present</t>
  </si>
  <si>
    <t xml:space="preserve">     - Must be listed on the NEEP list at the point of Application submission - https://ashp.neep.org/</t>
  </si>
  <si>
    <t xml:space="preserve">     - All equipment must have greater than 65,000 Btu cooling capacity</t>
  </si>
  <si>
    <t xml:space="preserve">     - For systems that have sizing ratios substantially greater than 120% BHL and 115% BCL, the Program reserves the right to request additional justification or documentation.</t>
  </si>
  <si>
    <t xml:space="preserve">       equivalent computational procedure</t>
  </si>
  <si>
    <t xml:space="preserve">     - Total Install Equipment Size @17°F (Btu) can be found on the Bldg Data &amp; Sizing tab in the appropriate "Total Installed Heating Capacity of Eligible Equipment at Design Temperature (Btu/hr)" cell</t>
  </si>
  <si>
    <t>Heat Pump &amp; VRF Eligibility Requirements &amp; Rebate</t>
  </si>
  <si>
    <t>- Final rebate payment is based upon installed equipment specifications and operating data (through M&amp;V or EMS/BMS), and may be lower than pre-approved amounts</t>
  </si>
  <si>
    <t>- New Construction projects will have natural gas as the baseline if available in the area and existing building will use existing conditions as the baseline</t>
  </si>
  <si>
    <t>- Large Unitary ASHPs have the following additional criteria:</t>
  </si>
  <si>
    <t>Required System Sizing:</t>
  </si>
  <si>
    <t>- Full Load Heating Example 2: Heat Pump system is an independent heating system that satisfies 100% of the heating load of 3 floors of a 10 floor commercial building. The remaining 7 floors will be heated using the existing boilers. In this case, the program will consider the 3 floors in the scope of the project. Since the heat pumps satisfy more than 90% of the heating load for the areas it serves, they qualify as full load heating systems. The participating contractor must submit justification for completing three of ten floors.</t>
  </si>
  <si>
    <t xml:space="preserve">     - NEEP Cold Climate Air Source Heat Pump List product information sheet. For NEEP certified equipment, the heating capacity shall be based on the equipment’s NEEP certificate rated heating </t>
  </si>
  <si>
    <t xml:space="preserve">- Fossil Fuel Decommissioning is defined as either the full removal of the fossil fuel heating source from the building OR the displacement of the fossil fuel as the heating source </t>
  </si>
  <si>
    <t xml:space="preserve">  but fossil fuel remains for non-comfort uses. (Water heating, cooking equipment, etc.)</t>
  </si>
  <si>
    <t>- Integrated Controls are allowed for NEEP ccASHP projects where the ccASHP is the primary source of heat. Does not include projects with both VRF and ccASHP.</t>
  </si>
  <si>
    <t>Fossil Fuel Decommissioning</t>
  </si>
  <si>
    <t>$/MMBtu</t>
  </si>
  <si>
    <t>- Rebates must pass PSEG Long Island's cost/benefits screening.  Rebates will not exceed PSEG Long Island's Electric Savings Benefits</t>
  </si>
  <si>
    <t xml:space="preserve">     - Total Net MMBtu can be found on the Summary tab</t>
  </si>
  <si>
    <t>Total Net MMBtu Savings</t>
  </si>
  <si>
    <t>Estimated Project Rebate</t>
  </si>
  <si>
    <r>
      <t xml:space="preserve">       capacity values at 17</t>
    </r>
    <r>
      <rPr>
        <sz val="11"/>
        <rFont val="Calibri"/>
        <family val="2"/>
      </rPr>
      <t>°</t>
    </r>
    <r>
      <rPr>
        <sz val="11"/>
        <rFont val="Arial Narrow"/>
        <family val="2"/>
      </rPr>
      <t>F, while the cooling capacity shall be based on the equipment’s NEEP certificate rated cooling capacity values at 95°F.</t>
    </r>
  </si>
  <si>
    <t>- For HRV/ERV projects, please refer to the PSEG Long Island Standard Application for rebates</t>
  </si>
  <si>
    <t>Criteria</t>
  </si>
  <si>
    <t>Rebate Cap</t>
  </si>
  <si>
    <t>Project Rebate Cap</t>
  </si>
  <si>
    <t>Project Cost Cap</t>
  </si>
  <si>
    <t>Estimated Rebate ($)</t>
  </si>
  <si>
    <t xml:space="preserve">     - Manufacturer developed software that is capable of assigning equipment capacity at entered design heating and cooling temperature, in accordance with ACCA Manual N, ACCA Manual S, Standard 183, or other code-approved </t>
  </si>
  <si>
    <t>Version 2.1_draft3</t>
  </si>
  <si>
    <t>MCR</t>
  </si>
  <si>
    <t>HP &amp; VRF-Eligibility&amp;Rebate: Changed rebate formulas to reference drop down values on References tab</t>
  </si>
  <si>
    <t>HP &amp; VRF-Eligibility&amp;Rebate: Added "IF" to rebate formula to account for "Select and "" Project ype selection</t>
  </si>
  <si>
    <t>Total Project Cost</t>
  </si>
  <si>
    <t>Building Weatherization</t>
  </si>
  <si>
    <t>Weatherization Eligibility Requirements:</t>
  </si>
  <si>
    <t>draft4</t>
  </si>
  <si>
    <t>HP &amp; VRF-Eligibility&amp;Rebate: Added row in rebate calculator table for Building Weatherization</t>
  </si>
  <si>
    <t>HP &amp; VRF-Eligibility&amp;Rebate: Added Weatherization Eligibility section with crieteria</t>
  </si>
  <si>
    <t xml:space="preserve">HP &amp; VRF-Eligibility&amp;Rebate: Changed first eligibility section to Heat Pump Eligibility </t>
  </si>
  <si>
    <t>HP &amp; VRF-Eligibility&amp;Rebate: Removed Eligibility that said weatherization was unavailable</t>
  </si>
  <si>
    <t>Reference Tab: Added Weatherization to Rebate table</t>
  </si>
  <si>
    <t>Changing version number to 3.0</t>
  </si>
  <si>
    <t>Weatherization Measure Specific Documents Required</t>
  </si>
  <si>
    <t>Heat Pump Measure Specific Documents Required</t>
  </si>
  <si>
    <t>Electric Resistance</t>
  </si>
  <si>
    <t>Fossil Fuel Left in Place</t>
  </si>
  <si>
    <t>ccASHP Rebate</t>
  </si>
  <si>
    <t>HP Rebate</t>
  </si>
  <si>
    <t>Weatherization</t>
  </si>
  <si>
    <t>- New Construction Buildings are not eligible for Weatherization Rebates</t>
  </si>
  <si>
    <t>draft5</t>
  </si>
  <si>
    <t>References: Added drop down options to separate NC, ER, Fossil fuel left in place</t>
  </si>
  <si>
    <t>References: Added rebate values by project type</t>
  </si>
  <si>
    <t>HP &amp; VRF-Eligibility&amp;Rebate: Updated rebate values based on the new drop down selections</t>
  </si>
  <si>
    <t>HP &amp; VRF-Eligibility&amp;Rebate: added no New Construction eligibility for weatherization</t>
  </si>
  <si>
    <t>New Construction/Electric Replacement/Fossil Fuel Active Left in Place **</t>
  </si>
  <si>
    <t>**New Construction is not eligible for Weatherization rebates</t>
  </si>
  <si>
    <t>draft7</t>
  </si>
  <si>
    <t>HP &amp; VRF-Eligibility&amp;Rebate: Added to Or statement so both BTU and MMBTU must be entered for rebate to populate</t>
  </si>
  <si>
    <t>- All equipment must comply with the NY State Clean Heat Calculator and/or applicable Industry Standards</t>
  </si>
  <si>
    <t>- All installations must comply with the NY State Clean Heat Calculator and/or applicable Industry Standards</t>
  </si>
  <si>
    <t>- To be eligible for incentives, all installations must be in compliance with NY state and municipal codes</t>
  </si>
  <si>
    <t>- To be eligible for incentives, all heat pump systems must be sized in compliance with NY state and municipal codes</t>
  </si>
  <si>
    <t>- Existing Condition Building Cooling and Heating Loads must be calculated using ACCA Manual J and/or ANSI21/ASHRAE22/ACCA Standard 183-2007</t>
  </si>
  <si>
    <t>- Proposed Condition Building Cooling and Heating Loads must be calculated using ACCA Manual J and/or ANSI21/ASHRAE22/ACCA Standard 183-2007</t>
  </si>
  <si>
    <t>- Please use below calculator to determine the estimated rebate. All rebate values will be reviewed by PSEG Long Island and are subject to change</t>
  </si>
  <si>
    <t>2023Version1_draft1</t>
  </si>
  <si>
    <t>Development tab: Updated Year and Version for 2023 Version1</t>
  </si>
  <si>
    <t>https://www.psegliny.com/businessandcontractorservices/businessandcommercialsavings/rebates</t>
  </si>
  <si>
    <t>Rebate Payment Method</t>
  </si>
  <si>
    <t>Check to Customer</t>
  </si>
  <si>
    <t>Assigned to Contractor</t>
  </si>
  <si>
    <t>v1+d4</t>
  </si>
  <si>
    <t>Cust Tab: Added Rebate Payment Method dropdown</t>
  </si>
  <si>
    <t>*Please note, you may also complete and submit project applications and documents through the Online Application found in the Lead Partner Portal</t>
  </si>
  <si>
    <t xml:space="preserve">For Online Submissions:  </t>
  </si>
  <si>
    <t>www.pseglinyportal.com</t>
  </si>
  <si>
    <t>For Hardcopy Submissions:  PSEG Long Island CEP, 395 North Service Rd, Suite 409, Melville, NY 11747</t>
  </si>
  <si>
    <t>The Commercial Efficiency Program offers rebates to commercial, industrial, institutional, educational, municipal or multi-family building customers who install qualifying energy efficient equipment. This application is not to be used for prescriptive rebates. Rebates require pre-approval.</t>
  </si>
  <si>
    <t>V1</t>
  </si>
  <si>
    <t>Locked and final per client approval</t>
  </si>
  <si>
    <t>V2_D1</t>
  </si>
  <si>
    <t xml:space="preserve">VRF rebates reduced to $120 for new install/electric baseline, $160 for FF Decomisioning </t>
  </si>
  <si>
    <t>SB</t>
  </si>
  <si>
    <t>V2_D2</t>
  </si>
  <si>
    <t>VRF Rebate Tab: Removed language stating that if project has both VRFs and ccASHPS that ccASHPs would receive $/MMBTU rebate</t>
  </si>
  <si>
    <t>VRF Rebate Tab: Updated formula for ccASHPs to calculate based on $/Ton rebate only</t>
  </si>
  <si>
    <t>Dev Tab: Updated effective date to 6/19/23</t>
  </si>
  <si>
    <t>V2</t>
  </si>
  <si>
    <t>Locked and final per client approcal</t>
  </si>
  <si>
    <t>NEEP Listed Cold Climate Air Source Heat Pump*</t>
  </si>
  <si>
    <t>V1_Draft1</t>
  </si>
  <si>
    <t>Dev Tab: Updated Version Number, Year, Effective Date</t>
  </si>
  <si>
    <t>EM</t>
  </si>
  <si>
    <t>Updated Headers to new Dark Steel Gray color and updated PSEG logo</t>
  </si>
  <si>
    <t>Tested all tabs and checkboxes</t>
  </si>
  <si>
    <t>Applications must be saved as:  24Custom_&lt;&lt;&lt;customer Name&gt;&gt;MMDDYYYY.xls</t>
  </si>
  <si>
    <r>
      <t>- Total Install Equipment Size @17</t>
    </r>
    <r>
      <rPr>
        <sz val="11"/>
        <rFont val="Calibri"/>
        <family val="2"/>
      </rPr>
      <t>°</t>
    </r>
    <r>
      <rPr>
        <sz val="11"/>
        <rFont val="Arial Narrow"/>
        <family val="2"/>
      </rPr>
      <t>F (Btu) must come from NY State Clean Heat Tool Calculator</t>
    </r>
  </si>
  <si>
    <t>V1_Draft2</t>
  </si>
  <si>
    <t>Highlighted lines that need reviewing</t>
  </si>
  <si>
    <t>V1_Draft3</t>
  </si>
  <si>
    <t>Updated file name to xlsx</t>
  </si>
  <si>
    <t>Updated version number to 1.0_Draft3</t>
  </si>
  <si>
    <t>Custom Project Type</t>
  </si>
  <si>
    <t>Chiller Installation</t>
  </si>
  <si>
    <t>Chiller Plant Optimization</t>
  </si>
  <si>
    <t>Data Center</t>
  </si>
  <si>
    <t>Whole Building</t>
  </si>
  <si>
    <t>M&amp;V</t>
  </si>
  <si>
    <t>Heat Pumps &amp; VRFs</t>
  </si>
  <si>
    <t>Other Custom Measures</t>
  </si>
  <si>
    <t>Select...</t>
  </si>
  <si>
    <t>V1_Draft4</t>
  </si>
  <si>
    <t>Removed all macros from customer information</t>
  </si>
  <si>
    <t>Created dropdowns for new way to select organization, building, project and applications types</t>
  </si>
  <si>
    <t>Moved all required document check boxes to Eligibilty sheets for easier access</t>
  </si>
  <si>
    <t>Updated version number to 1.0_Draft4</t>
  </si>
  <si>
    <t xml:space="preserve">Rebate Payment Method: </t>
  </si>
  <si>
    <t>- Equipment installed in commercial buildings must be sized in accordance with load calculations following ANSI21/ASHRAE22/ACCA Standard 183-2007 (RA2017) or other code-approved equivalent computational procedure.</t>
  </si>
  <si>
    <t>- Changes in scope after project pre-approval require submittal of revised analysis and other supporting documents for second pre-approval. The project will be analyzed as per the current rebate.</t>
  </si>
  <si>
    <t>- Total Net MMBtu Savings are calculated from the most current NY State Clean Heat Tool Calculator version.</t>
  </si>
  <si>
    <t>- PSEG Long Island reserves the right to ask for operating data for any project for a certain period of time.</t>
  </si>
  <si>
    <t xml:space="preserve">- Proposed equipment must exceed standard efficiency </t>
  </si>
  <si>
    <t>Custom New Construction/Electric Replacement/Supplemental Heating Commercial Heat Pumps will be capped at $100,000 per building or 70% of the project installed cost, whichever is less</t>
  </si>
  <si>
    <t>Custom Decomissioned Fossil Fuel Commercial Heat Pumps will be capped at $200,000 per building or 70% of the project installed cost, whichever is less</t>
  </si>
  <si>
    <t>- For Multi-Family Heat Pump Rebates, please see the Multi-Family Application found on the PSEG Long Island website or as your PSEG Long Island Represenative</t>
  </si>
  <si>
    <t>V1_Draft7</t>
  </si>
  <si>
    <t>Guidelines: Per PSEG Approval, added in language for Heat Pump building rebate caps (NC = $100,000, Decom FF = $200,000)</t>
  </si>
  <si>
    <r>
      <rPr>
        <sz val="11"/>
        <rFont val="Arial Narrow"/>
        <family val="2"/>
      </rPr>
      <t xml:space="preserve">Please note, all emails from the Partner Portal will be from the following email address: </t>
    </r>
    <r>
      <rPr>
        <sz val="11"/>
        <color theme="10"/>
        <rFont val="Arial Narrow"/>
        <family val="2"/>
      </rPr>
      <t>psegpartnersupport@trccompanies.com</t>
    </r>
  </si>
  <si>
    <t>Eligibility Requirements</t>
  </si>
  <si>
    <t>Procedure</t>
  </si>
  <si>
    <t>- A PSEG Long Island represenative will review the closing documents and schedule a post inspection accordingly; in case the preapproval was subject to post-install M&amp;V, post-install M&amp;V data will be required for the set timeframe</t>
  </si>
  <si>
    <t>Heat Pump Eligibility Requirements</t>
  </si>
  <si>
    <t>All Tabs: Updated formatting</t>
  </si>
  <si>
    <t>Rebate Cap (per Building)</t>
  </si>
  <si>
    <t>Custom Space Heating and Envelope Measures</t>
  </si>
  <si>
    <t>*Includes Electric Replacements and Supplemental Heating Scenarios</t>
  </si>
  <si>
    <t>$/MMBTU</t>
  </si>
  <si>
    <t>New Construction Heat Pump Scenario*</t>
  </si>
  <si>
    <t>Decomissioned Fossil Fuel System Heat Pump Scenario</t>
  </si>
  <si>
    <t>Rebate/Type</t>
  </si>
  <si>
    <t>$50/MMBTU</t>
  </si>
  <si>
    <t>n/a</t>
  </si>
  <si>
    <t>- Cold Climate Air Source Heat Pump Equipment Size based on Rated Heating Capacity at 17°F must be documented from AHRI database</t>
  </si>
  <si>
    <t>Total Number of Buildings</t>
  </si>
  <si>
    <t>Cap</t>
  </si>
  <si>
    <t>Heat Pump Cap</t>
  </si>
  <si>
    <t>Project Cost</t>
  </si>
  <si>
    <t>- For Multi-Family Custom Heat Pump Rebates, please refer to the Multi-Family application</t>
  </si>
  <si>
    <t>Ref Tab: Added a table to determiner $/MMBTU and Building Cap</t>
  </si>
  <si>
    <t>Heat Pump Tab: Updated table to include number of buildings and updated formulas to reflect updated MMBTU rebate structure and building caps</t>
  </si>
  <si>
    <t>Heat Pump Tab: Updated rebate table oer PSEG approved rebates and caps</t>
  </si>
  <si>
    <t>Cust Info Tab: In Cell C23 - added langauge that if a Heat Pumps and VRFs is selected that a pop-up will appear directing customers notifying customers that for all custom Multi Fam Heat Pumps, refer to MF App</t>
  </si>
  <si>
    <t>4.01.2024</t>
  </si>
  <si>
    <t>Updated version and effective date</t>
  </si>
  <si>
    <t>$150/MMBTU</t>
  </si>
  <si>
    <t>$200/MMBTU</t>
  </si>
  <si>
    <t>Disadvantaged Community Rebate**</t>
  </si>
  <si>
    <t>https://www.nyserda.ny.gov/ny/disadvantaged-communities</t>
  </si>
  <si>
    <t>**Disadvantaged Community (DAC) rebates are available to customers who are located within a Disadvantaged Community; DAC status can be checked here:</t>
  </si>
  <si>
    <t>Located in a Disadvantaged Community:</t>
  </si>
  <si>
    <t>Located in DAC</t>
  </si>
  <si>
    <t>Yes</t>
  </si>
  <si>
    <t>No</t>
  </si>
  <si>
    <t>Unsure</t>
  </si>
  <si>
    <t xml:space="preserve">            - PSEG Long Island will make the final determination if a customer is located within a Disadvantaged Community based on the above link and data</t>
  </si>
  <si>
    <t>Weatherization DAC</t>
  </si>
  <si>
    <t>DAC HP Rebate</t>
  </si>
  <si>
    <t>DAC</t>
  </si>
  <si>
    <t>IF(OR('Home Performance'!J107="",AQ92=""),0,IF(AND(References!C17=FALSE,References!C33=TRUE),MIN(References!BK6,'Home Performance'!J107),IF(References!$C$17=TRUE,MIN(References!$BJ$6,'Home Performance'!$J$107),MIN(References!$BI$6,'Home Performance'!$J$107))))</t>
  </si>
  <si>
    <t>IF(Project Cost="",0,IF(AND(H10&lt;&gt;"Fossil Fuel Decommissioning",H13=TRUE,5,150,200)</t>
  </si>
  <si>
    <t>Ref Tab: Updated rebate table to include DAC rebates</t>
  </si>
  <si>
    <t>Ref Tab: Updated formula for Heat Pumps to account for DAC rebates</t>
  </si>
  <si>
    <t>Ref Tab: Added DAC table, (True, False)</t>
  </si>
  <si>
    <t>Cust Info Tab: Added DAC Dropdown and NYSERDA DAC Link</t>
  </si>
  <si>
    <t>HP&amp;VRF Tab: Updated rebate table and added in DAC eligibility language</t>
  </si>
  <si>
    <t>-In order to qualify for the rebates in the above listed table, all closing documents must be received by November 1, 2024</t>
  </si>
  <si>
    <t>HP&amp;VRF Tab: Removed language about PSEG screening requirements</t>
  </si>
  <si>
    <t>HP&amp; VRF Tab: Updated rebate table formatting</t>
  </si>
  <si>
    <t>HP &amp; VRF Tab: Updated rebate language to include ALL rebates not just DAC for LTO</t>
  </si>
  <si>
    <t>- Custom Decomissioned Fossil Fuel Commercial Heat Pumps will be capped at $200,000 per building or 70% of the project installed cost, whichever is less</t>
  </si>
  <si>
    <t>- Custom New Construction/Electric Replacement/Supplemental Heating Commercial Heat Pumps will be capped at $100,000 per building or 70% of the project installed cost, whichever is less</t>
  </si>
  <si>
    <t>Project must be started after 4/01/2024 and completed within 365 days of preapproval for existing buildings and new construction, where there is a vacant lot at time of application submittal.</t>
  </si>
  <si>
    <t>2.0</t>
  </si>
  <si>
    <t xml:space="preserve">             - If the customer is located within a DAC, please make sure to select "Yes" in the "Located in a Disadvantaged Community" field on the "Customer Information"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</si>
</sst>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00"/>
    <numFmt numFmtId="165" formatCode="[&lt;=9999999]###\-####;\(###\)\ ###\-####"/>
    <numFmt numFmtId="166" formatCode="[$-409]mmmm\ d\,\ yyyy;@"/>
    <numFmt numFmtId="167" formatCode="0.0"/>
    <numFmt numFmtId="168" formatCode="&quot;$&quot;#,##0"/>
    <numFmt numFmtId="169" formatCode="_(* #,##0_);_(* \(#,##0\);_(* &quot;-&quot;??_);_(@_)"/>
  </numFmts>
  <fonts count="92">
    <font>
      <sz val="11"/>
      <color theme="1"/>
      <name val="Calibri"/>
      <family val="2"/>
      <scheme val="minor"/>
    </font>
    <font>
      <sz val="11"/>
      <color theme="1"/>
      <name val="Calibri"/>
      <family val="2"/>
      <scheme val="minor"/>
    </font>
    <font>
      <sz val="8"/>
      <color rgb="FF000000"/>
      <name val="Tahoma"/>
      <family val="2"/>
    </font>
    <font>
      <b/>
      <sz val="24"/>
      <color theme="0"/>
      <name val="Times New Roman"/>
      <family val="1"/>
    </font>
    <font>
      <i/>
      <sz val="18"/>
      <name val="Times New Roman"/>
      <family val="1"/>
    </font>
    <font>
      <i/>
      <sz val="18"/>
      <color theme="0"/>
      <name val="Times New Roman"/>
      <family val="1"/>
    </font>
    <font>
      <i/>
      <sz val="11"/>
      <color theme="1"/>
      <name val="Arial Narrow"/>
      <family val="2"/>
    </font>
    <font>
      <b/>
      <sz val="14"/>
      <color rgb="FFF85208"/>
      <name val="Arial Narrow"/>
      <family val="2"/>
    </font>
    <font>
      <b/>
      <sz val="11"/>
      <color theme="1"/>
      <name val="Arial Narrow"/>
      <family val="2"/>
    </font>
    <font>
      <sz val="14"/>
      <color theme="1"/>
      <name val="Arial Narrow"/>
      <family val="2"/>
    </font>
    <font>
      <sz val="11"/>
      <color theme="1"/>
      <name val="Arial Narrow"/>
      <family val="2"/>
    </font>
    <font>
      <u/>
      <sz val="11"/>
      <color theme="10"/>
      <name val="Calibri"/>
      <family val="2"/>
      <scheme val="minor"/>
    </font>
    <font>
      <b/>
      <sz val="10"/>
      <color theme="1"/>
      <name val="Arial Narrow"/>
      <family val="2"/>
    </font>
    <font>
      <b/>
      <sz val="9"/>
      <color theme="1"/>
      <name val="Arial Narrow"/>
      <family val="2"/>
    </font>
    <font>
      <sz val="9"/>
      <name val="Arial Narrow"/>
      <family val="2"/>
    </font>
    <font>
      <sz val="11"/>
      <name val="Arial Narrow"/>
      <family val="2"/>
    </font>
    <font>
      <i/>
      <sz val="10"/>
      <color theme="1"/>
      <name val="Arial Narrow"/>
      <family val="2"/>
    </font>
    <font>
      <i/>
      <sz val="10"/>
      <name val="Arial Narrow"/>
      <family val="2"/>
    </font>
    <font>
      <b/>
      <sz val="18"/>
      <color rgb="FF0070C0"/>
      <name val="Arial Narrow"/>
      <family val="2"/>
    </font>
    <font>
      <sz val="7"/>
      <color rgb="FFF85208"/>
      <name val="Arial Narrow"/>
      <family val="2"/>
    </font>
    <font>
      <sz val="6"/>
      <color rgb="FFF85208"/>
      <name val="Arial Narrow"/>
      <family val="2"/>
    </font>
    <font>
      <sz val="7"/>
      <name val="Arial Narrow"/>
      <family val="2"/>
    </font>
    <font>
      <sz val="6"/>
      <color theme="1"/>
      <name val="Arial Narrow"/>
      <family val="2"/>
    </font>
    <font>
      <sz val="7"/>
      <color theme="1"/>
      <name val="Arial Narrow"/>
      <family val="2"/>
    </font>
    <font>
      <sz val="11"/>
      <color rgb="FFF85208"/>
      <name val="Arial Narrow"/>
      <family val="2"/>
    </font>
    <font>
      <i/>
      <sz val="7"/>
      <color theme="1"/>
      <name val="Arial Narrow"/>
      <family val="2"/>
    </font>
    <font>
      <u/>
      <sz val="11"/>
      <color theme="10"/>
      <name val="Arial Narrow"/>
      <family val="2"/>
    </font>
    <font>
      <sz val="10"/>
      <name val="Arial Narrow"/>
      <family val="2"/>
    </font>
    <font>
      <sz val="11"/>
      <color rgb="FFFF0000"/>
      <name val="Arial Narrow"/>
      <family val="2"/>
    </font>
    <font>
      <sz val="10"/>
      <color theme="1"/>
      <name val="Arial Narrow"/>
      <family val="2"/>
    </font>
    <font>
      <sz val="12"/>
      <name val="Arial Narrow"/>
      <family val="2"/>
    </font>
    <font>
      <sz val="12"/>
      <color theme="1"/>
      <name val="Arial Narrow"/>
      <family val="2"/>
    </font>
    <font>
      <sz val="11"/>
      <color indexed="8"/>
      <name val="Arial Narrow"/>
      <family val="2"/>
    </font>
    <font>
      <b/>
      <sz val="11"/>
      <name val="Arial Narrow"/>
      <family val="2"/>
    </font>
    <font>
      <b/>
      <sz val="14"/>
      <color rgb="FF0054CC"/>
      <name val="Arial Narrow"/>
      <family val="2"/>
    </font>
    <font>
      <sz val="11"/>
      <color theme="1"/>
      <name val="Symbol"/>
      <family val="1"/>
      <charset val="2"/>
    </font>
    <font>
      <b/>
      <sz val="11"/>
      <color theme="1"/>
      <name val="Calibri"/>
      <family val="2"/>
      <scheme val="minor"/>
    </font>
    <font>
      <i/>
      <sz val="12"/>
      <name val="Arial Narrow"/>
      <family val="2"/>
    </font>
    <font>
      <b/>
      <sz val="12"/>
      <color rgb="FFF85208"/>
      <name val="Arial Narrow"/>
      <family val="2"/>
    </font>
    <font>
      <i/>
      <sz val="18"/>
      <color theme="0"/>
      <name val="Arial Narrow"/>
      <family val="2"/>
    </font>
    <font>
      <b/>
      <sz val="22"/>
      <color theme="0"/>
      <name val="Times New Roman"/>
      <family val="1"/>
    </font>
    <font>
      <b/>
      <i/>
      <sz val="12"/>
      <name val="Arial Narrow"/>
      <family val="2"/>
    </font>
    <font>
      <i/>
      <sz val="11"/>
      <color rgb="FF000000"/>
      <name val="Arial Narrow"/>
      <family val="2"/>
    </font>
    <font>
      <b/>
      <i/>
      <sz val="9"/>
      <color theme="1"/>
      <name val="Arial Narrow"/>
      <family val="2"/>
    </font>
    <font>
      <b/>
      <sz val="11"/>
      <color rgb="FF000000"/>
      <name val="Arial Narrow"/>
      <family val="2"/>
    </font>
    <font>
      <i/>
      <sz val="9"/>
      <color theme="1"/>
      <name val="Arial Narrow"/>
      <family val="2"/>
    </font>
    <font>
      <sz val="11"/>
      <color rgb="FF000000"/>
      <name val="Arial Narrow"/>
      <family val="2"/>
    </font>
    <font>
      <sz val="11"/>
      <color theme="0"/>
      <name val="Calibri"/>
      <family val="2"/>
      <scheme val="minor"/>
    </font>
    <font>
      <b/>
      <sz val="28"/>
      <color theme="0"/>
      <name val="Times New Roman"/>
      <family val="1"/>
    </font>
    <font>
      <sz val="22"/>
      <color theme="0"/>
      <name val="Arial Narrow"/>
      <family val="2"/>
    </font>
    <font>
      <sz val="28"/>
      <color theme="0"/>
      <name val="Times New Roman"/>
      <family val="1"/>
    </font>
    <font>
      <i/>
      <sz val="16"/>
      <color theme="0"/>
      <name val="Times New Roman"/>
      <family val="1"/>
    </font>
    <font>
      <i/>
      <sz val="22"/>
      <color theme="0"/>
      <name val="Times New Roman"/>
      <family val="1"/>
    </font>
    <font>
      <sz val="11"/>
      <color theme="0"/>
      <name val="Arial Narrow"/>
      <family val="2"/>
    </font>
    <font>
      <sz val="8"/>
      <name val="Calibri"/>
      <family val="2"/>
      <scheme val="minor"/>
    </font>
    <font>
      <sz val="11"/>
      <color rgb="FFFF0000"/>
      <name val="Calibri"/>
      <family val="2"/>
      <scheme val="minor"/>
    </font>
    <font>
      <i/>
      <sz val="11"/>
      <name val="Arial Narrow"/>
      <family val="2"/>
    </font>
    <font>
      <i/>
      <sz val="11"/>
      <color indexed="8"/>
      <name val="Arial Narrow"/>
      <family val="2"/>
    </font>
    <font>
      <strike/>
      <sz val="11"/>
      <name val="Arial Narrow"/>
      <family val="2"/>
    </font>
    <font>
      <b/>
      <sz val="12"/>
      <name val="Arial Narrow"/>
      <family val="2"/>
    </font>
    <font>
      <b/>
      <sz val="14"/>
      <color theme="0"/>
      <name val="Arial Narrow"/>
      <family val="2"/>
    </font>
    <font>
      <b/>
      <sz val="11"/>
      <color indexed="8"/>
      <name val="Arial Narrow"/>
      <family val="2"/>
    </font>
    <font>
      <sz val="8"/>
      <color indexed="8"/>
      <name val="Arial Narrow"/>
      <family val="2"/>
    </font>
    <font>
      <i/>
      <sz val="8"/>
      <color indexed="8"/>
      <name val="Arial Narrow"/>
      <family val="2"/>
    </font>
    <font>
      <i/>
      <sz val="10"/>
      <color theme="1"/>
      <name val="Calibri"/>
      <family val="2"/>
      <scheme val="minor"/>
    </font>
    <font>
      <b/>
      <sz val="14"/>
      <name val="Arial Narrow"/>
      <family val="2"/>
    </font>
    <font>
      <b/>
      <sz val="11"/>
      <color theme="0"/>
      <name val="Calibri"/>
      <family val="2"/>
      <scheme val="minor"/>
    </font>
    <font>
      <b/>
      <sz val="11"/>
      <color theme="0"/>
      <name val="Arial Narrow"/>
      <family val="2"/>
    </font>
    <font>
      <sz val="11"/>
      <color theme="1"/>
      <name val="Calibri"/>
      <family val="2"/>
    </font>
    <font>
      <sz val="10"/>
      <color theme="1"/>
      <name val="Calibri"/>
      <family val="2"/>
      <scheme val="minor"/>
    </font>
    <font>
      <sz val="11"/>
      <name val="Calibri"/>
      <family val="2"/>
    </font>
    <font>
      <b/>
      <sz val="12"/>
      <color rgb="FFFF0000"/>
      <name val="Calibri"/>
      <family val="2"/>
      <scheme val="minor"/>
    </font>
    <font>
      <sz val="8"/>
      <color rgb="FF000000"/>
      <name val="Segoe UI"/>
      <family val="2"/>
    </font>
    <font>
      <sz val="11"/>
      <color rgb="FF142C41"/>
      <name val="Arial Narrow"/>
      <family val="2"/>
    </font>
    <font>
      <b/>
      <sz val="14"/>
      <color rgb="FF142C41"/>
      <name val="Arial Narrow"/>
      <family val="2"/>
    </font>
    <font>
      <b/>
      <sz val="7"/>
      <color rgb="FF142C41"/>
      <name val="Arial Narrow"/>
      <family val="2"/>
    </font>
    <font>
      <sz val="7"/>
      <color rgb="FF142C41"/>
      <name val="Arial Narrow"/>
      <family val="2"/>
    </font>
    <font>
      <sz val="11"/>
      <color rgb="FF142C41"/>
      <name val="Calibri"/>
      <family val="2"/>
      <scheme val="minor"/>
    </font>
    <font>
      <i/>
      <sz val="11"/>
      <color rgb="FF142C41"/>
      <name val="Arial Narrow"/>
      <family val="2"/>
    </font>
    <font>
      <b/>
      <sz val="11"/>
      <color rgb="FF142C41"/>
      <name val="Arial Narrow"/>
      <family val="2"/>
    </font>
    <font>
      <b/>
      <i/>
      <sz val="11"/>
      <color rgb="FF142C41"/>
      <name val="Arial Narrow"/>
      <family val="2"/>
    </font>
    <font>
      <i/>
      <sz val="10"/>
      <color rgb="FF142C41"/>
      <name val="Arial Narrow"/>
      <family val="2"/>
    </font>
    <font>
      <sz val="10"/>
      <color rgb="FFFF0000"/>
      <name val="Calibri"/>
      <family val="2"/>
      <scheme val="minor"/>
    </font>
    <font>
      <sz val="14"/>
      <color rgb="FF142C41"/>
      <name val="Arial Narrow"/>
      <family val="2"/>
    </font>
    <font>
      <sz val="11"/>
      <color theme="10"/>
      <name val="Arial Narrow"/>
      <family val="2"/>
    </font>
    <font>
      <sz val="14"/>
      <color theme="1"/>
      <name val="Calibri"/>
      <family val="2"/>
      <scheme val="minor"/>
    </font>
    <font>
      <sz val="10"/>
      <color rgb="FFFF0000"/>
      <name val="Arial Narrow"/>
      <family val="2"/>
    </font>
    <font>
      <b/>
      <sz val="22"/>
      <color theme="0"/>
      <name val="Arial Narrowq"/>
    </font>
    <font>
      <b/>
      <sz val="18"/>
      <color theme="0"/>
      <name val="Arial Narrowq"/>
    </font>
    <font>
      <b/>
      <i/>
      <sz val="11"/>
      <color theme="1"/>
      <name val="Calibri"/>
      <family val="2"/>
      <scheme val="minor"/>
    </font>
    <font>
      <b/>
      <i/>
      <sz val="11"/>
      <color theme="1"/>
      <name val="Arial Narrow"/>
      <family val="2"/>
    </font>
    <font>
      <u/>
      <sz val="11"/>
      <color theme="10"/>
      <name val="Arial Narroqw"/>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bgColor indexed="64"/>
      </patternFill>
    </fill>
    <fill>
      <patternFill patternType="solid">
        <fgColor theme="0" tint="-0.14996795556505021"/>
        <bgColor indexed="64"/>
      </patternFill>
    </fill>
    <fill>
      <gradientFill>
        <stop position="0">
          <color theme="1"/>
        </stop>
        <stop position="1">
          <color theme="0"/>
        </stop>
      </gradientFill>
    </fill>
    <fill>
      <patternFill patternType="solid">
        <fgColor theme="8" tint="0.59999389629810485"/>
        <bgColor indexed="64"/>
      </patternFill>
    </fill>
    <fill>
      <patternFill patternType="solid">
        <fgColor theme="0" tint="-0.499984740745262"/>
        <bgColor indexed="64"/>
      </patternFill>
    </fill>
    <fill>
      <patternFill patternType="solid">
        <fgColor rgb="FF063F6E"/>
        <bgColor indexed="64"/>
      </patternFill>
    </fill>
    <fill>
      <patternFill patternType="solid">
        <fgColor rgb="FF063E6E"/>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142C41"/>
        <bgColor indexed="64"/>
      </patternFill>
    </fill>
    <fill>
      <patternFill patternType="solid">
        <fgColor rgb="FFFFFF00"/>
        <bgColor indexed="64"/>
      </patternFill>
    </fill>
  </fills>
  <borders count="7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F85208"/>
      </bottom>
      <diagonal/>
    </border>
    <border>
      <left/>
      <right/>
      <top/>
      <bottom style="medium">
        <color theme="9" tint="-0.24994659260841701"/>
      </bottom>
      <diagonal/>
    </border>
    <border>
      <left/>
      <right/>
      <top style="medium">
        <color rgb="FFF85208"/>
      </top>
      <bottom style="thin">
        <color indexed="64"/>
      </bottom>
      <diagonal/>
    </border>
    <border>
      <left/>
      <right/>
      <top style="medium">
        <color rgb="FFF85208"/>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medium">
        <color rgb="FFF85208"/>
      </bottom>
      <diagonal/>
    </border>
    <border>
      <left/>
      <right style="medium">
        <color indexed="64"/>
      </right>
      <top/>
      <bottom style="medium">
        <color rgb="FFF8520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ck">
        <color rgb="FFF85208"/>
      </top>
      <bottom/>
      <diagonal/>
    </border>
    <border>
      <left/>
      <right/>
      <top style="thick">
        <color rgb="FFF85208"/>
      </top>
      <bottom style="thin">
        <color indexed="64"/>
      </bottom>
      <diagonal/>
    </border>
    <border>
      <left/>
      <right/>
      <top/>
      <bottom style="thick">
        <color rgb="FFF85208"/>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theme="5"/>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cellStyleXfs>
  <cellXfs count="541">
    <xf numFmtId="0" fontId="0" fillId="0" borderId="0" xfId="0"/>
    <xf numFmtId="0" fontId="10" fillId="0" borderId="0" xfId="0" applyFont="1" applyProtection="1">
      <protection hidden="1"/>
    </xf>
    <xf numFmtId="0" fontId="8" fillId="0" borderId="0" xfId="0" applyFont="1" applyAlignment="1" applyProtection="1">
      <alignment horizontal="right"/>
      <protection hidden="1"/>
    </xf>
    <xf numFmtId="0" fontId="10" fillId="0" borderId="1" xfId="0" applyFont="1" applyBorder="1" applyAlignment="1" applyProtection="1">
      <alignment horizontal="left"/>
      <protection hidden="1"/>
    </xf>
    <xf numFmtId="0" fontId="10" fillId="0" borderId="1" xfId="0" applyFont="1" applyBorder="1" applyProtection="1">
      <protection hidden="1"/>
    </xf>
    <xf numFmtId="0" fontId="8" fillId="0" borderId="0" xfId="0" applyFont="1" applyAlignment="1" applyProtection="1">
      <alignment horizontal="left" vertical="top"/>
      <protection hidden="1"/>
    </xf>
    <xf numFmtId="0" fontId="8" fillId="0" borderId="0" xfId="0" applyFont="1" applyAlignment="1" applyProtection="1">
      <alignment vertical="top" wrapText="1"/>
      <protection hidden="1"/>
    </xf>
    <xf numFmtId="0" fontId="8" fillId="0" borderId="0" xfId="0" applyFont="1" applyAlignment="1" applyProtection="1">
      <alignment horizontal="left" vertical="top" wrapText="1"/>
      <protection hidden="1"/>
    </xf>
    <xf numFmtId="0" fontId="10" fillId="0" borderId="0" xfId="0" applyFont="1" applyAlignment="1" applyProtection="1">
      <alignment horizontal="center"/>
      <protection hidden="1"/>
    </xf>
    <xf numFmtId="0" fontId="12" fillId="0" borderId="0" xfId="0" applyFont="1" applyAlignment="1" applyProtection="1">
      <alignment vertical="center"/>
      <protection hidden="1"/>
    </xf>
    <xf numFmtId="0" fontId="8" fillId="0" borderId="0" xfId="0" applyFont="1" applyAlignment="1" applyProtection="1">
      <alignment horizontal="left"/>
      <protection hidden="1"/>
    </xf>
    <xf numFmtId="0" fontId="8" fillId="0" borderId="0" xfId="0" applyFont="1" applyProtection="1">
      <protection hidden="1"/>
    </xf>
    <xf numFmtId="0" fontId="8" fillId="0" borderId="0" xfId="0" applyFont="1" applyAlignment="1" applyProtection="1">
      <alignment horizontal="center"/>
      <protection hidden="1"/>
    </xf>
    <xf numFmtId="0" fontId="8" fillId="0" borderId="0" xfId="0" applyFont="1" applyAlignment="1" applyProtection="1">
      <alignment horizontal="center" wrapText="1"/>
      <protection hidden="1"/>
    </xf>
    <xf numFmtId="166" fontId="10" fillId="0" borderId="0" xfId="0" applyNumberFormat="1" applyFont="1" applyAlignment="1" applyProtection="1">
      <alignment horizontal="center"/>
      <protection hidden="1"/>
    </xf>
    <xf numFmtId="0" fontId="14" fillId="0" borderId="0" xfId="0" applyFont="1" applyProtection="1">
      <protection hidden="1"/>
    </xf>
    <xf numFmtId="0" fontId="15" fillId="0" borderId="0" xfId="0" applyFont="1" applyProtection="1">
      <protection hidden="1"/>
    </xf>
    <xf numFmtId="0" fontId="14" fillId="0" borderId="0" xfId="0" applyFont="1" applyAlignment="1" applyProtection="1">
      <alignment horizontal="right"/>
      <protection hidden="1"/>
    </xf>
    <xf numFmtId="0" fontId="16" fillId="0" borderId="0" xfId="0" applyFont="1" applyProtection="1">
      <protection hidden="1"/>
    </xf>
    <xf numFmtId="0" fontId="10" fillId="3" borderId="0" xfId="0" applyFont="1" applyFill="1" applyProtection="1">
      <protection hidden="1"/>
    </xf>
    <xf numFmtId="0" fontId="10" fillId="0" borderId="0" xfId="0" applyFont="1"/>
    <xf numFmtId="0" fontId="18" fillId="0" borderId="0" xfId="0" applyFont="1" applyAlignment="1">
      <alignment vertical="center"/>
    </xf>
    <xf numFmtId="0" fontId="20" fillId="0" borderId="0" xfId="0" applyFont="1"/>
    <xf numFmtId="0" fontId="22" fillId="0" borderId="0" xfId="0" applyFont="1"/>
    <xf numFmtId="0" fontId="24" fillId="0" borderId="0" xfId="0" applyFont="1"/>
    <xf numFmtId="0" fontId="21" fillId="0" borderId="0" xfId="0" applyFont="1" applyAlignment="1">
      <alignment vertical="top"/>
    </xf>
    <xf numFmtId="0" fontId="10" fillId="2" borderId="12" xfId="0" applyFont="1" applyFill="1" applyBorder="1" applyAlignment="1" applyProtection="1">
      <alignment horizontal="center" vertical="center" wrapText="1"/>
      <protection locked="0"/>
    </xf>
    <xf numFmtId="0" fontId="10" fillId="0" borderId="11" xfId="0" applyFont="1" applyBorder="1"/>
    <xf numFmtId="0" fontId="19" fillId="0" borderId="0" xfId="0" applyFont="1" applyAlignment="1">
      <alignment horizontal="left" vertical="top"/>
    </xf>
    <xf numFmtId="0" fontId="19" fillId="0" borderId="11" xfId="0" applyFont="1" applyBorder="1" applyAlignment="1">
      <alignment horizontal="left" vertical="top"/>
    </xf>
    <xf numFmtId="0" fontId="21" fillId="0" borderId="10" xfId="0" applyFont="1" applyBorder="1" applyAlignment="1">
      <alignment horizontal="right" vertical="top"/>
    </xf>
    <xf numFmtId="0" fontId="23" fillId="0" borderId="10" xfId="0" applyFont="1" applyBorder="1" applyAlignment="1">
      <alignment horizontal="right" vertical="top"/>
    </xf>
    <xf numFmtId="0" fontId="23" fillId="0" borderId="0" xfId="0" applyFont="1" applyAlignment="1">
      <alignment horizontal="left" vertical="top"/>
    </xf>
    <xf numFmtId="0" fontId="23" fillId="0" borderId="11" xfId="0" applyFont="1" applyBorder="1" applyAlignment="1">
      <alignment horizontal="left" vertical="top"/>
    </xf>
    <xf numFmtId="0" fontId="21" fillId="0" borderId="0" xfId="0" applyFont="1" applyAlignment="1">
      <alignment horizontal="left" vertical="top"/>
    </xf>
    <xf numFmtId="0" fontId="21" fillId="0" borderId="11" xfId="0" applyFont="1" applyBorder="1" applyAlignment="1">
      <alignment horizontal="left" vertical="top"/>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21" fillId="0" borderId="0" xfId="0" applyFont="1" applyAlignment="1">
      <alignment vertical="center"/>
    </xf>
    <xf numFmtId="0" fontId="25" fillId="0" borderId="0" xfId="0" applyFont="1" applyAlignment="1">
      <alignment horizontal="left" vertical="center" wrapText="1"/>
    </xf>
    <xf numFmtId="0" fontId="28" fillId="0" borderId="0" xfId="0" applyFont="1" applyAlignment="1" applyProtection="1">
      <alignment horizontal="left" vertical="top"/>
      <protection hidden="1"/>
    </xf>
    <xf numFmtId="0" fontId="15" fillId="0" borderId="0" xfId="0" applyFont="1" applyAlignment="1" applyProtection="1">
      <alignment vertical="top"/>
      <protection hidden="1"/>
    </xf>
    <xf numFmtId="0" fontId="27" fillId="0" borderId="0" xfId="0" applyFont="1" applyAlignment="1" applyProtection="1">
      <alignment vertical="top"/>
      <protection hidden="1"/>
    </xf>
    <xf numFmtId="0" fontId="30" fillId="0" borderId="0" xfId="0" applyFont="1" applyAlignment="1" applyProtection="1">
      <alignment vertical="top"/>
      <protection hidden="1"/>
    </xf>
    <xf numFmtId="0" fontId="31" fillId="0" borderId="0" xfId="0" applyFont="1" applyAlignment="1" applyProtection="1">
      <alignment vertical="top"/>
      <protection hidden="1"/>
    </xf>
    <xf numFmtId="0" fontId="0" fillId="2" borderId="12" xfId="0" applyFill="1" applyBorder="1" applyAlignment="1" applyProtection="1">
      <alignment horizontal="center"/>
      <protection locked="0"/>
    </xf>
    <xf numFmtId="0" fontId="0" fillId="0" borderId="0" xfId="0" applyProtection="1">
      <protection hidden="1"/>
    </xf>
    <xf numFmtId="0" fontId="0" fillId="5" borderId="12" xfId="0" applyFill="1" applyBorder="1" applyAlignment="1" applyProtection="1">
      <alignment horizontal="left"/>
      <protection locked="0"/>
    </xf>
    <xf numFmtId="0" fontId="10" fillId="0" borderId="11" xfId="0" applyFont="1" applyBorder="1" applyProtection="1">
      <protection hidden="1"/>
    </xf>
    <xf numFmtId="0" fontId="6" fillId="0" borderId="0" xfId="0" applyFont="1" applyAlignment="1" applyProtection="1">
      <alignment horizontal="right"/>
      <protection hidden="1"/>
    </xf>
    <xf numFmtId="0" fontId="10" fillId="0" borderId="10" xfId="0" applyFont="1" applyBorder="1" applyAlignment="1" applyProtection="1">
      <alignment horizontal="center" vertical="top"/>
      <protection hidden="1"/>
    </xf>
    <xf numFmtId="0" fontId="15" fillId="0" borderId="10" xfId="0" applyFont="1" applyBorder="1" applyAlignment="1" applyProtection="1">
      <alignment horizontal="center" vertical="top"/>
      <protection hidden="1"/>
    </xf>
    <xf numFmtId="0" fontId="27" fillId="0" borderId="10" xfId="0" applyFont="1" applyBorder="1" applyAlignment="1" applyProtection="1">
      <alignment horizontal="center" vertical="top"/>
      <protection hidden="1"/>
    </xf>
    <xf numFmtId="0" fontId="28" fillId="0" borderId="11" xfId="0" applyFont="1" applyBorder="1" applyAlignment="1" applyProtection="1">
      <alignment horizontal="left" vertical="top"/>
      <protection hidden="1"/>
    </xf>
    <xf numFmtId="0" fontId="10" fillId="0" borderId="10" xfId="0" applyFont="1" applyBorder="1" applyAlignment="1" applyProtection="1">
      <alignment horizontal="right" vertical="top"/>
      <protection hidden="1"/>
    </xf>
    <xf numFmtId="0" fontId="10" fillId="0" borderId="0" xfId="0" applyFont="1" applyAlignment="1" applyProtection="1">
      <alignment vertical="top"/>
      <protection hidden="1"/>
    </xf>
    <xf numFmtId="0" fontId="10" fillId="0" borderId="11" xfId="0" applyFont="1" applyBorder="1" applyAlignment="1" applyProtection="1">
      <alignment vertical="top"/>
      <protection hidden="1"/>
    </xf>
    <xf numFmtId="0" fontId="10" fillId="0" borderId="0" xfId="0" applyFont="1" applyAlignment="1" applyProtection="1">
      <alignment horizontal="right" vertical="top"/>
      <protection hidden="1"/>
    </xf>
    <xf numFmtId="0" fontId="11" fillId="0" borderId="0" xfId="3" applyFill="1" applyBorder="1" applyAlignment="1" applyProtection="1">
      <alignment horizontal="left" vertical="center"/>
      <protection hidden="1"/>
    </xf>
    <xf numFmtId="0" fontId="10" fillId="0" borderId="0" xfId="0" applyFont="1" applyAlignment="1" applyProtection="1">
      <alignment horizontal="center" vertical="top"/>
      <protection hidden="1"/>
    </xf>
    <xf numFmtId="0" fontId="10" fillId="0" borderId="11" xfId="0" applyFont="1" applyBorder="1" applyAlignment="1" applyProtection="1">
      <alignment horizontal="center" vertical="top"/>
      <protection hidden="1"/>
    </xf>
    <xf numFmtId="0" fontId="26" fillId="0" borderId="0" xfId="3" applyFont="1" applyFill="1" applyBorder="1" applyAlignment="1" applyProtection="1">
      <alignment vertical="top"/>
      <protection hidden="1"/>
    </xf>
    <xf numFmtId="0" fontId="29" fillId="0" borderId="0" xfId="0" applyFont="1" applyAlignment="1" applyProtection="1">
      <alignment vertical="top"/>
      <protection hidden="1"/>
    </xf>
    <xf numFmtId="0" fontId="29" fillId="0" borderId="11" xfId="0" applyFont="1" applyBorder="1" applyAlignment="1" applyProtection="1">
      <alignment vertical="top"/>
      <protection hidden="1"/>
    </xf>
    <xf numFmtId="0" fontId="29" fillId="0" borderId="10" xfId="0" applyFont="1" applyBorder="1" applyAlignment="1" applyProtection="1">
      <alignment horizontal="right" vertical="top"/>
      <protection hidden="1"/>
    </xf>
    <xf numFmtId="0" fontId="31" fillId="0" borderId="11" xfId="0" applyFont="1" applyBorder="1" applyAlignment="1" applyProtection="1">
      <alignment vertical="top"/>
      <protection hidden="1"/>
    </xf>
    <xf numFmtId="0" fontId="32" fillId="0" borderId="0" xfId="0" applyFont="1" applyAlignment="1" applyProtection="1">
      <alignment vertical="top"/>
      <protection hidden="1"/>
    </xf>
    <xf numFmtId="0" fontId="33" fillId="0" borderId="0" xfId="0" applyFont="1" applyAlignment="1" applyProtection="1">
      <alignment vertical="top"/>
      <protection hidden="1"/>
    </xf>
    <xf numFmtId="0" fontId="15" fillId="0" borderId="11" xfId="0" applyFont="1" applyBorder="1" applyAlignment="1" applyProtection="1">
      <alignment vertical="top"/>
      <protection hidden="1"/>
    </xf>
    <xf numFmtId="0" fontId="15" fillId="0" borderId="10" xfId="0" applyFont="1" applyBorder="1" applyAlignment="1" applyProtection="1">
      <alignment horizontal="right" vertical="top"/>
      <protection hidden="1"/>
    </xf>
    <xf numFmtId="0" fontId="10" fillId="0" borderId="10" xfId="0" applyFont="1" applyBorder="1" applyAlignment="1" applyProtection="1">
      <alignment vertical="top"/>
      <protection hidden="1"/>
    </xf>
    <xf numFmtId="0" fontId="29" fillId="0" borderId="0" xfId="0" applyFont="1" applyAlignment="1" applyProtection="1">
      <alignment horizontal="left" vertical="center" indent="5"/>
      <protection hidden="1"/>
    </xf>
    <xf numFmtId="0" fontId="0" fillId="0" borderId="10" xfId="0" applyBorder="1" applyAlignment="1" applyProtection="1">
      <alignment vertical="top"/>
      <protection hidden="1"/>
    </xf>
    <xf numFmtId="0" fontId="0" fillId="0" borderId="11" xfId="0" applyBorder="1" applyProtection="1">
      <protection hidden="1"/>
    </xf>
    <xf numFmtId="0" fontId="6" fillId="0" borderId="0" xfId="0" applyFont="1" applyProtection="1">
      <protection hidden="1"/>
    </xf>
    <xf numFmtId="0" fontId="0" fillId="0" borderId="10" xfId="0" applyBorder="1" applyProtection="1">
      <protection hidden="1"/>
    </xf>
    <xf numFmtId="0" fontId="8" fillId="0" borderId="0" xfId="0" applyFont="1"/>
    <xf numFmtId="0" fontId="10" fillId="0" borderId="0" xfId="0" applyFont="1" applyAlignment="1">
      <alignment vertical="center"/>
    </xf>
    <xf numFmtId="0" fontId="10" fillId="3" borderId="0" xfId="0" applyFont="1" applyFill="1"/>
    <xf numFmtId="0" fontId="33" fillId="0" borderId="0" xfId="0" applyFont="1" applyAlignment="1">
      <alignment vertical="center"/>
    </xf>
    <xf numFmtId="0" fontId="7" fillId="0" borderId="4" xfId="0" applyFont="1" applyBorder="1" applyAlignment="1">
      <alignment horizontal="center" vertical="center" wrapText="1"/>
    </xf>
    <xf numFmtId="0" fontId="24" fillId="0" borderId="4" xfId="0" applyFont="1" applyBorder="1"/>
    <xf numFmtId="0" fontId="7" fillId="0" borderId="4" xfId="0" applyFont="1" applyBorder="1" applyAlignment="1">
      <alignment vertical="center" wrapText="1"/>
    </xf>
    <xf numFmtId="0" fontId="10" fillId="0" borderId="0" xfId="0" applyFont="1" applyAlignment="1">
      <alignment horizontal="left" vertical="center"/>
    </xf>
    <xf numFmtId="0" fontId="10" fillId="0" borderId="1" xfId="0" applyFont="1" applyBorder="1"/>
    <xf numFmtId="0" fontId="23" fillId="0" borderId="1" xfId="0" applyFont="1" applyBorder="1" applyAlignment="1">
      <alignment horizontal="center"/>
    </xf>
    <xf numFmtId="0" fontId="10" fillId="0" borderId="10" xfId="0" applyFont="1" applyBorder="1"/>
    <xf numFmtId="0" fontId="10" fillId="0" borderId="0" xfId="0" applyFont="1" applyAlignment="1">
      <alignment horizontal="right"/>
    </xf>
    <xf numFmtId="0" fontId="10" fillId="0" borderId="0" xfId="0" quotePrefix="1" applyFont="1" applyAlignment="1">
      <alignment vertical="center"/>
    </xf>
    <xf numFmtId="0" fontId="28" fillId="0" borderId="0" xfId="0" quotePrefix="1" applyFont="1" applyAlignment="1">
      <alignment vertical="center"/>
    </xf>
    <xf numFmtId="0" fontId="15" fillId="0" borderId="0" xfId="0" applyFont="1" applyAlignment="1">
      <alignment vertical="center"/>
    </xf>
    <xf numFmtId="0" fontId="6" fillId="0" borderId="0" xfId="0" applyFont="1"/>
    <xf numFmtId="0" fontId="16" fillId="0" borderId="0" xfId="0" applyFont="1"/>
    <xf numFmtId="0" fontId="16" fillId="0" borderId="0" xfId="0" applyFont="1" applyAlignment="1">
      <alignment horizontal="right"/>
    </xf>
    <xf numFmtId="0" fontId="10" fillId="3" borderId="0" xfId="0" applyFont="1" applyFill="1" applyAlignment="1">
      <alignment horizontal="left"/>
    </xf>
    <xf numFmtId="0" fontId="7" fillId="3" borderId="4" xfId="0" applyFont="1" applyFill="1" applyBorder="1" applyAlignment="1">
      <alignment vertical="center"/>
    </xf>
    <xf numFmtId="0" fontId="7" fillId="3" borderId="4" xfId="0" applyFont="1" applyFill="1" applyBorder="1" applyAlignment="1">
      <alignment horizontal="left" vertical="center"/>
    </xf>
    <xf numFmtId="0" fontId="24" fillId="3" borderId="4" xfId="0" applyFont="1" applyFill="1" applyBorder="1" applyAlignment="1">
      <alignment horizontal="left"/>
    </xf>
    <xf numFmtId="0" fontId="8" fillId="3" borderId="0" xfId="0" applyFont="1" applyFill="1" applyAlignment="1">
      <alignment horizontal="right"/>
    </xf>
    <xf numFmtId="0" fontId="8" fillId="3" borderId="0" xfId="0" applyFont="1" applyFill="1" applyAlignment="1">
      <alignment horizontal="left"/>
    </xf>
    <xf numFmtId="0" fontId="8" fillId="3" borderId="0" xfId="0" applyFont="1" applyFill="1"/>
    <xf numFmtId="0" fontId="10" fillId="3" borderId="0" xfId="0" applyFont="1" applyFill="1" applyAlignment="1">
      <alignment horizontal="center" vertical="center"/>
    </xf>
    <xf numFmtId="0" fontId="10" fillId="3" borderId="0" xfId="0" applyFont="1" applyFill="1" applyAlignment="1">
      <alignment horizontal="center"/>
    </xf>
    <xf numFmtId="0" fontId="15" fillId="3" borderId="0" xfId="0" applyFont="1" applyFill="1" applyAlignment="1">
      <alignment horizontal="center"/>
    </xf>
    <xf numFmtId="0" fontId="10" fillId="3" borderId="0" xfId="0" applyFont="1" applyFill="1" applyAlignment="1">
      <alignment horizontal="left" vertical="center"/>
    </xf>
    <xf numFmtId="0" fontId="10" fillId="3" borderId="0" xfId="0" applyFont="1" applyFill="1" applyAlignment="1">
      <alignment horizontal="left" vertical="center" indent="8"/>
    </xf>
    <xf numFmtId="0" fontId="34" fillId="3" borderId="0" xfId="0" applyFont="1" applyFill="1" applyAlignment="1">
      <alignment vertical="center"/>
    </xf>
    <xf numFmtId="0" fontId="6" fillId="3" borderId="0" xfId="0" applyFont="1" applyFill="1"/>
    <xf numFmtId="0" fontId="0" fillId="3" borderId="0" xfId="0" applyFill="1"/>
    <xf numFmtId="0" fontId="0" fillId="3" borderId="0" xfId="0" applyFill="1" applyAlignment="1">
      <alignment horizontal="left"/>
    </xf>
    <xf numFmtId="0" fontId="35" fillId="0" borderId="0" xfId="0" applyFont="1" applyAlignment="1" applyProtection="1">
      <alignment horizontal="justify" vertical="center"/>
      <protection hidden="1"/>
    </xf>
    <xf numFmtId="0" fontId="10" fillId="3" borderId="0" xfId="0" applyFont="1" applyFill="1" applyAlignment="1" applyProtection="1">
      <alignment horizontal="center" vertical="center"/>
      <protection locked="0"/>
    </xf>
    <xf numFmtId="0" fontId="39" fillId="0" borderId="0" xfId="0" applyFont="1" applyAlignment="1">
      <alignment horizontal="left" vertical="center"/>
    </xf>
    <xf numFmtId="49" fontId="37" fillId="7" borderId="12" xfId="0" applyNumberFormat="1" applyFont="1" applyFill="1" applyBorder="1" applyAlignment="1">
      <alignment horizontal="left"/>
    </xf>
    <xf numFmtId="0" fontId="41" fillId="0" borderId="0" xfId="0" applyFont="1" applyAlignment="1">
      <alignment horizontal="left"/>
    </xf>
    <xf numFmtId="0" fontId="37" fillId="7" borderId="12" xfId="0" applyFont="1" applyFill="1" applyBorder="1" applyAlignment="1">
      <alignment horizontal="left"/>
    </xf>
    <xf numFmtId="0" fontId="36"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36" fillId="0" borderId="0" xfId="0" applyFont="1" applyAlignment="1">
      <alignment horizontal="left"/>
    </xf>
    <xf numFmtId="14" fontId="0" fillId="0" borderId="0" xfId="0" applyNumberFormat="1"/>
    <xf numFmtId="167" fontId="0" fillId="0" borderId="0" xfId="0" applyNumberFormat="1"/>
    <xf numFmtId="0" fontId="30" fillId="0" borderId="0" xfId="0" applyFont="1" applyAlignment="1">
      <alignment horizontal="left"/>
    </xf>
    <xf numFmtId="0" fontId="10" fillId="0" borderId="0" xfId="0" applyFont="1" applyAlignment="1">
      <alignment horizontal="left" vertical="top" wrapText="1"/>
    </xf>
    <xf numFmtId="0" fontId="8" fillId="0" borderId="0" xfId="0" applyFont="1" applyAlignment="1" applyProtection="1">
      <alignment horizontal="right" vertical="center"/>
      <protection hidden="1"/>
    </xf>
    <xf numFmtId="0" fontId="10" fillId="0" borderId="0" xfId="0" applyFont="1" applyAlignment="1" applyProtection="1">
      <alignment horizontal="left" vertical="center" indent="8"/>
      <protection hidden="1"/>
    </xf>
    <xf numFmtId="167" fontId="17" fillId="0" borderId="0" xfId="0" applyNumberFormat="1" applyFont="1" applyProtection="1">
      <protection hidden="1"/>
    </xf>
    <xf numFmtId="0" fontId="10" fillId="0" borderId="0" xfId="0" applyFont="1" applyAlignment="1" applyProtection="1">
      <alignment horizontal="left" vertical="top"/>
      <protection hidden="1"/>
    </xf>
    <xf numFmtId="0" fontId="10" fillId="0" borderId="11" xfId="0" applyFont="1" applyBorder="1" applyAlignment="1" applyProtection="1">
      <alignment horizontal="left" vertical="top"/>
      <protection hidden="1"/>
    </xf>
    <xf numFmtId="0" fontId="15" fillId="0" borderId="0" xfId="0" applyFont="1" applyAlignment="1" applyProtection="1">
      <alignment horizontal="left" vertical="top"/>
      <protection hidden="1"/>
    </xf>
    <xf numFmtId="0" fontId="15" fillId="0" borderId="11" xfId="0" applyFont="1" applyBorder="1" applyAlignment="1" applyProtection="1">
      <alignment horizontal="left" vertical="top"/>
      <protection hidden="1"/>
    </xf>
    <xf numFmtId="0" fontId="8" fillId="0" borderId="0" xfId="0" applyFont="1" applyAlignment="1" applyProtection="1">
      <alignment vertical="center" wrapText="1"/>
      <protection hidden="1"/>
    </xf>
    <xf numFmtId="0" fontId="15" fillId="0" borderId="0" xfId="0" applyFont="1" applyAlignment="1" applyProtection="1">
      <alignment vertical="center" wrapText="1"/>
      <protection hidden="1"/>
    </xf>
    <xf numFmtId="164" fontId="9" fillId="2" borderId="1" xfId="0" applyNumberFormat="1" applyFont="1" applyFill="1" applyBorder="1" applyAlignment="1" applyProtection="1">
      <alignment horizontal="left"/>
      <protection locked="0"/>
    </xf>
    <xf numFmtId="0" fontId="10" fillId="0" borderId="2" xfId="0" applyFont="1" applyBorder="1" applyProtection="1">
      <protection hidden="1"/>
    </xf>
    <xf numFmtId="3" fontId="9" fillId="2" borderId="2" xfId="0" applyNumberFormat="1" applyFont="1" applyFill="1" applyBorder="1" applyAlignment="1" applyProtection="1">
      <alignment horizontal="left"/>
      <protection locked="0"/>
    </xf>
    <xf numFmtId="0" fontId="10" fillId="0" borderId="1" xfId="0" applyFont="1" applyBorder="1" applyProtection="1">
      <protection locked="0"/>
    </xf>
    <xf numFmtId="0" fontId="10" fillId="0" borderId="0" xfId="0" applyFont="1" applyProtection="1">
      <protection locked="0"/>
    </xf>
    <xf numFmtId="0" fontId="10" fillId="0" borderId="3" xfId="0" applyFont="1" applyBorder="1" applyProtection="1">
      <protection hidden="1"/>
    </xf>
    <xf numFmtId="0" fontId="17" fillId="0" borderId="3" xfId="0" applyFont="1" applyBorder="1" applyAlignment="1" applyProtection="1">
      <alignment vertical="center"/>
      <protection hidden="1"/>
    </xf>
    <xf numFmtId="167" fontId="17" fillId="0" borderId="3" xfId="0" applyNumberFormat="1" applyFont="1" applyBorder="1" applyProtection="1">
      <protection hidden="1"/>
    </xf>
    <xf numFmtId="0" fontId="17" fillId="0" borderId="3" xfId="0" applyFont="1" applyBorder="1" applyProtection="1">
      <protection hidden="1"/>
    </xf>
    <xf numFmtId="0" fontId="16" fillId="0" borderId="3" xfId="0" applyFont="1" applyBorder="1" applyProtection="1">
      <protection hidden="1"/>
    </xf>
    <xf numFmtId="0" fontId="17" fillId="0" borderId="3" xfId="0" applyFont="1" applyBorder="1" applyAlignment="1" applyProtection="1">
      <alignment horizontal="right" vertical="center"/>
      <protection hidden="1"/>
    </xf>
    <xf numFmtId="14" fontId="17" fillId="0" borderId="3" xfId="0" applyNumberFormat="1" applyFont="1" applyBorder="1" applyAlignment="1" applyProtection="1">
      <alignment vertical="center" wrapText="1"/>
      <protection hidden="1"/>
    </xf>
    <xf numFmtId="0" fontId="10" fillId="0" borderId="0" xfId="0" applyFont="1" applyAlignment="1" applyProtection="1">
      <alignment horizontal="center" vertical="center" wrapText="1"/>
      <protection locked="0"/>
    </xf>
    <xf numFmtId="49" fontId="25" fillId="0" borderId="3" xfId="0" applyNumberFormat="1" applyFont="1" applyBorder="1" applyAlignment="1">
      <alignment horizontal="left" vertical="top" wrapText="1"/>
    </xf>
    <xf numFmtId="0" fontId="25" fillId="0" borderId="3" xfId="0" applyFont="1" applyBorder="1" applyAlignment="1">
      <alignment horizontal="left" vertical="top" wrapText="1"/>
    </xf>
    <xf numFmtId="0" fontId="25" fillId="0" borderId="3" xfId="0" applyFont="1" applyBorder="1" applyAlignment="1">
      <alignment horizontal="right" vertical="top" wrapText="1"/>
    </xf>
    <xf numFmtId="0" fontId="0" fillId="0" borderId="0" xfId="0" applyAlignment="1" applyProtection="1">
      <alignment vertical="top"/>
      <protection hidden="1"/>
    </xf>
    <xf numFmtId="49" fontId="17" fillId="0" borderId="3" xfId="0" applyNumberFormat="1" applyFont="1" applyBorder="1" applyProtection="1">
      <protection hidden="1"/>
    </xf>
    <xf numFmtId="0" fontId="0" fillId="0" borderId="3" xfId="0" applyBorder="1" applyProtection="1">
      <protection hidden="1"/>
    </xf>
    <xf numFmtId="0" fontId="17" fillId="0" borderId="3" xfId="0" applyFont="1" applyBorder="1" applyAlignment="1" applyProtection="1">
      <alignment vertical="center" wrapText="1"/>
      <protection hidden="1"/>
    </xf>
    <xf numFmtId="0" fontId="0" fillId="0" borderId="3" xfId="0" applyBorder="1"/>
    <xf numFmtId="0" fontId="8" fillId="0" borderId="10" xfId="0" applyFont="1" applyBorder="1" applyAlignment="1" applyProtection="1">
      <alignment horizontal="right" vertical="top"/>
      <protection hidden="1"/>
    </xf>
    <xf numFmtId="167" fontId="17" fillId="0" borderId="3" xfId="0" applyNumberFormat="1" applyFont="1" applyBorder="1" applyAlignment="1" applyProtection="1">
      <alignment horizontal="left"/>
      <protection hidden="1"/>
    </xf>
    <xf numFmtId="0" fontId="42" fillId="0" borderId="0" xfId="0" quotePrefix="1" applyFont="1" applyAlignment="1" applyProtection="1">
      <alignment wrapText="1"/>
      <protection hidden="1"/>
    </xf>
    <xf numFmtId="0" fontId="10" fillId="0" borderId="4" xfId="0" applyFont="1" applyBorder="1"/>
    <xf numFmtId="0" fontId="10" fillId="0" borderId="11" xfId="0" applyFont="1" applyBorder="1" applyAlignment="1">
      <alignment vertical="top" wrapText="1"/>
    </xf>
    <xf numFmtId="0" fontId="6" fillId="0" borderId="0" xfId="0" applyFont="1" applyAlignment="1">
      <alignment horizontal="right" vertical="center"/>
    </xf>
    <xf numFmtId="0" fontId="10" fillId="3" borderId="0" xfId="0" applyFont="1" applyFill="1" applyAlignment="1">
      <alignment vertical="top"/>
    </xf>
    <xf numFmtId="0" fontId="10" fillId="3" borderId="7" xfId="0" applyFont="1" applyFill="1" applyBorder="1" applyAlignment="1">
      <alignment vertical="top"/>
    </xf>
    <xf numFmtId="0" fontId="10" fillId="3" borderId="0" xfId="0" applyFont="1" applyFill="1" applyAlignment="1">
      <alignment vertical="top" wrapText="1"/>
    </xf>
    <xf numFmtId="0" fontId="15" fillId="0" borderId="0" xfId="0" quotePrefix="1" applyFont="1" applyAlignment="1" applyProtection="1">
      <alignment horizontal="left" vertical="top"/>
      <protection hidden="1"/>
    </xf>
    <xf numFmtId="0" fontId="48" fillId="9" borderId="0" xfId="0" applyFont="1" applyFill="1" applyAlignment="1" applyProtection="1">
      <alignment vertical="center"/>
      <protection hidden="1"/>
    </xf>
    <xf numFmtId="0" fontId="52" fillId="9" borderId="0" xfId="0" applyFont="1" applyFill="1" applyAlignment="1" applyProtection="1">
      <alignment vertical="center"/>
      <protection hidden="1"/>
    </xf>
    <xf numFmtId="0" fontId="47" fillId="10" borderId="0" xfId="0" applyFont="1" applyFill="1"/>
    <xf numFmtId="0" fontId="10" fillId="0" borderId="28" xfId="0" applyFont="1" applyBorder="1" applyProtection="1">
      <protection hidden="1"/>
    </xf>
    <xf numFmtId="0" fontId="10" fillId="0" borderId="29" xfId="0" applyFont="1" applyBorder="1" applyProtection="1">
      <protection hidden="1"/>
    </xf>
    <xf numFmtId="0" fontId="36" fillId="0" borderId="0" xfId="0" applyFont="1"/>
    <xf numFmtId="0" fontId="0" fillId="0" borderId="0" xfId="0" applyAlignment="1">
      <alignment wrapText="1"/>
    </xf>
    <xf numFmtId="0" fontId="15" fillId="0" borderId="0" xfId="0" applyFont="1" applyAlignment="1">
      <alignment vertical="top"/>
    </xf>
    <xf numFmtId="0" fontId="33" fillId="0" borderId="0" xfId="0" applyFont="1" applyAlignment="1">
      <alignment vertical="top"/>
    </xf>
    <xf numFmtId="0" fontId="32" fillId="0" borderId="0" xfId="0" applyFont="1" applyAlignment="1">
      <alignment horizontal="left" vertical="top" wrapText="1"/>
    </xf>
    <xf numFmtId="0" fontId="15" fillId="0" borderId="0" xfId="0" applyFont="1" applyAlignment="1">
      <alignment vertical="top" wrapText="1"/>
    </xf>
    <xf numFmtId="0" fontId="56" fillId="0" borderId="0" xfId="0" applyFont="1" applyAlignment="1">
      <alignment vertical="top"/>
    </xf>
    <xf numFmtId="0" fontId="7" fillId="0" borderId="0" xfId="0" applyFont="1" applyAlignment="1">
      <alignment horizontal="left" vertical="center"/>
    </xf>
    <xf numFmtId="0" fontId="15" fillId="0" borderId="0" xfId="0" quotePrefix="1" applyFont="1" applyAlignment="1">
      <alignment vertical="top"/>
    </xf>
    <xf numFmtId="0" fontId="32" fillId="0" borderId="0" xfId="0" applyFont="1" applyAlignment="1">
      <alignment vertical="top"/>
    </xf>
    <xf numFmtId="0" fontId="32" fillId="0" borderId="0" xfId="0" applyFont="1" applyAlignment="1">
      <alignment vertical="top" wrapText="1"/>
    </xf>
    <xf numFmtId="168" fontId="30" fillId="11" borderId="1" xfId="0" applyNumberFormat="1" applyFont="1" applyFill="1" applyBorder="1" applyAlignment="1" applyProtection="1">
      <alignment horizontal="right" vertical="center"/>
      <protection locked="0"/>
    </xf>
    <xf numFmtId="0" fontId="30" fillId="0" borderId="0" xfId="0" quotePrefix="1" applyFont="1" applyAlignment="1">
      <alignment horizontal="left" vertical="center"/>
    </xf>
    <xf numFmtId="0" fontId="59" fillId="3" borderId="0" xfId="0" applyFont="1" applyFill="1" applyAlignment="1">
      <alignment horizontal="left" vertical="center"/>
    </xf>
    <xf numFmtId="168" fontId="30" fillId="0" borderId="0" xfId="0" applyNumberFormat="1" applyFont="1" applyAlignment="1">
      <alignment horizontal="right" vertical="center"/>
    </xf>
    <xf numFmtId="0" fontId="60" fillId="12" borderId="31" xfId="0" applyFont="1" applyFill="1" applyBorder="1" applyAlignment="1">
      <alignment horizontal="center" vertical="top"/>
    </xf>
    <xf numFmtId="168" fontId="15" fillId="0" borderId="37" xfId="0" applyNumberFormat="1" applyFont="1" applyBorder="1" applyAlignment="1" applyProtection="1">
      <alignment horizontal="center" vertical="center"/>
      <protection hidden="1"/>
    </xf>
    <xf numFmtId="168" fontId="15" fillId="0" borderId="44" xfId="0" applyNumberFormat="1" applyFont="1" applyBorder="1" applyAlignment="1" applyProtection="1">
      <alignment horizontal="center" vertical="center"/>
      <protection hidden="1"/>
    </xf>
    <xf numFmtId="168" fontId="33" fillId="14" borderId="50" xfId="0" applyNumberFormat="1" applyFont="1" applyFill="1" applyBorder="1" applyAlignment="1" applyProtection="1">
      <alignment horizontal="center" vertical="center" wrapText="1"/>
      <protection hidden="1"/>
    </xf>
    <xf numFmtId="0" fontId="61" fillId="0" borderId="0" xfId="0" applyFont="1" applyAlignment="1">
      <alignment vertical="top"/>
    </xf>
    <xf numFmtId="0" fontId="17" fillId="0" borderId="0" xfId="0" applyFont="1"/>
    <xf numFmtId="0" fontId="32" fillId="2" borderId="12" xfId="0" applyFont="1" applyFill="1" applyBorder="1" applyAlignment="1" applyProtection="1">
      <alignment horizontal="center" vertical="center"/>
      <protection locked="0"/>
    </xf>
    <xf numFmtId="0" fontId="63" fillId="0" borderId="0" xfId="0" applyFont="1" applyAlignment="1">
      <alignment horizontal="left" vertical="center"/>
    </xf>
    <xf numFmtId="0" fontId="64" fillId="0" borderId="0" xfId="0" applyFont="1" applyAlignment="1">
      <alignment horizontal="right"/>
    </xf>
    <xf numFmtId="14" fontId="17" fillId="0" borderId="0" xfId="0" applyNumberFormat="1" applyFont="1" applyAlignment="1">
      <alignment horizontal="left"/>
    </xf>
    <xf numFmtId="0" fontId="55" fillId="0" borderId="0" xfId="0" applyFont="1"/>
    <xf numFmtId="0" fontId="7" fillId="3" borderId="0" xfId="0" applyFont="1" applyFill="1" applyAlignment="1">
      <alignment vertical="center"/>
    </xf>
    <xf numFmtId="0" fontId="7" fillId="3" borderId="0" xfId="0" applyFont="1" applyFill="1" applyAlignment="1">
      <alignment horizontal="left" vertical="center"/>
    </xf>
    <xf numFmtId="0" fontId="24" fillId="3" borderId="0" xfId="0" applyFont="1" applyFill="1" applyAlignment="1">
      <alignment horizontal="left"/>
    </xf>
    <xf numFmtId="0" fontId="15" fillId="0" borderId="0" xfId="0" applyFont="1"/>
    <xf numFmtId="0" fontId="10" fillId="0" borderId="0" xfId="0" applyFont="1" applyAlignment="1" applyProtection="1">
      <alignment vertical="center"/>
      <protection hidden="1"/>
    </xf>
    <xf numFmtId="0" fontId="0" fillId="0" borderId="0" xfId="0" applyAlignment="1">
      <alignment vertical="top"/>
    </xf>
    <xf numFmtId="16" fontId="0" fillId="0" borderId="0" xfId="0" applyNumberFormat="1"/>
    <xf numFmtId="0" fontId="10" fillId="0" borderId="0" xfId="0" applyFont="1" applyAlignment="1">
      <alignment horizontal="left" vertical="top"/>
    </xf>
    <xf numFmtId="0" fontId="66" fillId="16" borderId="51" xfId="0" applyFont="1" applyFill="1" applyBorder="1" applyAlignment="1">
      <alignment horizontal="center" vertical="center"/>
    </xf>
    <xf numFmtId="0" fontId="66" fillId="16" borderId="52" xfId="0" applyFont="1" applyFill="1" applyBorder="1" applyAlignment="1">
      <alignment horizontal="center" vertical="center"/>
    </xf>
    <xf numFmtId="0" fontId="66" fillId="16" borderId="52" xfId="0" applyFont="1" applyFill="1" applyBorder="1" applyAlignment="1">
      <alignment horizontal="center" vertical="center" wrapText="1"/>
    </xf>
    <xf numFmtId="0" fontId="66" fillId="16" borderId="53" xfId="0" applyFont="1" applyFill="1" applyBorder="1" applyAlignment="1">
      <alignment horizontal="center" vertical="center"/>
    </xf>
    <xf numFmtId="0" fontId="0" fillId="3" borderId="54" xfId="0" applyFill="1" applyBorder="1" applyAlignment="1">
      <alignment vertical="center"/>
    </xf>
    <xf numFmtId="0" fontId="0" fillId="3" borderId="12" xfId="0" applyFill="1" applyBorder="1" applyAlignment="1">
      <alignment horizontal="center" vertical="center"/>
    </xf>
    <xf numFmtId="6" fontId="0" fillId="3" borderId="12" xfId="0" applyNumberFormat="1" applyFill="1" applyBorder="1" applyAlignment="1">
      <alignment horizontal="center" vertical="center"/>
    </xf>
    <xf numFmtId="6" fontId="0" fillId="3" borderId="55" xfId="0" applyNumberFormat="1" applyFill="1" applyBorder="1" applyAlignment="1">
      <alignment horizontal="center" vertical="center"/>
    </xf>
    <xf numFmtId="0" fontId="0" fillId="3" borderId="56" xfId="0" applyFill="1" applyBorder="1" applyAlignment="1">
      <alignment vertical="center"/>
    </xf>
    <xf numFmtId="0" fontId="0" fillId="3" borderId="57" xfId="0" applyFill="1" applyBorder="1" applyAlignment="1">
      <alignment horizontal="center" vertical="center"/>
    </xf>
    <xf numFmtId="6" fontId="0" fillId="3" borderId="57" xfId="0" applyNumberFormat="1" applyFill="1" applyBorder="1" applyAlignment="1">
      <alignment horizontal="center" vertical="center"/>
    </xf>
    <xf numFmtId="6" fontId="0" fillId="3" borderId="58" xfId="0" applyNumberFormat="1" applyFill="1" applyBorder="1" applyAlignment="1">
      <alignment horizontal="center" vertical="center"/>
    </xf>
    <xf numFmtId="0" fontId="69" fillId="3" borderId="0" xfId="0" applyFont="1" applyFill="1" applyAlignment="1">
      <alignment vertical="top"/>
    </xf>
    <xf numFmtId="0" fontId="0" fillId="3" borderId="0" xfId="0" applyFill="1" applyProtection="1">
      <protection hidden="1"/>
    </xf>
    <xf numFmtId="0" fontId="10" fillId="0" borderId="0" xfId="0" quotePrefix="1" applyFont="1" applyProtection="1">
      <protection hidden="1"/>
    </xf>
    <xf numFmtId="0" fontId="10" fillId="0" borderId="0" xfId="0" quotePrefix="1" applyFont="1" applyAlignment="1" applyProtection="1">
      <alignment horizontal="left" vertical="top"/>
      <protection hidden="1"/>
    </xf>
    <xf numFmtId="168" fontId="0" fillId="0" borderId="0" xfId="0" applyNumberFormat="1"/>
    <xf numFmtId="9" fontId="0" fillId="0" borderId="0" xfId="0" applyNumberFormat="1"/>
    <xf numFmtId="0" fontId="47" fillId="10" borderId="0" xfId="0" applyFont="1" applyFill="1" applyProtection="1">
      <protection hidden="1"/>
    </xf>
    <xf numFmtId="0" fontId="7" fillId="0" borderId="4" xfId="0" applyFont="1" applyBorder="1" applyAlignment="1" applyProtection="1">
      <alignment horizontal="center" vertical="center" wrapText="1"/>
      <protection hidden="1"/>
    </xf>
    <xf numFmtId="0" fontId="24" fillId="0" borderId="4" xfId="0" applyFont="1" applyBorder="1" applyProtection="1">
      <protection hidden="1"/>
    </xf>
    <xf numFmtId="0" fontId="10" fillId="0" borderId="4" xfId="0" applyFont="1" applyBorder="1" applyProtection="1">
      <protection hidden="1"/>
    </xf>
    <xf numFmtId="0" fontId="24" fillId="3" borderId="0" xfId="0" applyFont="1" applyFill="1" applyProtection="1">
      <protection hidden="1"/>
    </xf>
    <xf numFmtId="0" fontId="10" fillId="3" borderId="0" xfId="0" applyFont="1" applyFill="1" applyAlignment="1" applyProtection="1">
      <alignment horizontal="left" vertical="top" wrapText="1"/>
      <protection hidden="1"/>
    </xf>
    <xf numFmtId="0" fontId="10" fillId="0" borderId="0" xfId="0" quotePrefix="1" applyFont="1" applyAlignment="1" applyProtection="1">
      <alignment vertical="top"/>
      <protection hidden="1"/>
    </xf>
    <xf numFmtId="0" fontId="7" fillId="0" borderId="4" xfId="0" applyFont="1" applyBorder="1" applyAlignment="1" applyProtection="1">
      <alignment vertical="center" wrapText="1"/>
      <protection hidden="1"/>
    </xf>
    <xf numFmtId="0" fontId="38" fillId="0" borderId="0" xfId="0" applyFont="1" applyProtection="1">
      <protection hidden="1"/>
    </xf>
    <xf numFmtId="0" fontId="24" fillId="0" borderId="0" xfId="0" applyFont="1" applyProtection="1">
      <protection hidden="1"/>
    </xf>
    <xf numFmtId="0" fontId="33" fillId="0" borderId="0" xfId="0" quotePrefix="1" applyFont="1" applyAlignment="1" applyProtection="1">
      <alignment horizontal="left" vertical="center" wrapText="1"/>
      <protection hidden="1"/>
    </xf>
    <xf numFmtId="0" fontId="7" fillId="0" borderId="0" xfId="0" applyFont="1" applyAlignment="1" applyProtection="1">
      <alignment vertical="center" wrapText="1"/>
      <protection hidden="1"/>
    </xf>
    <xf numFmtId="0" fontId="15" fillId="0" borderId="0" xfId="0" applyFont="1" applyAlignment="1" applyProtection="1">
      <alignment vertical="center"/>
      <protection hidden="1"/>
    </xf>
    <xf numFmtId="0" fontId="23" fillId="0" borderId="1" xfId="0" applyFont="1" applyBorder="1" applyAlignment="1" applyProtection="1">
      <alignment horizontal="center"/>
      <protection hidden="1"/>
    </xf>
    <xf numFmtId="0" fontId="16" fillId="0" borderId="0" xfId="0" applyFont="1" applyAlignment="1" applyProtection="1">
      <alignment horizontal="right"/>
      <protection hidden="1"/>
    </xf>
    <xf numFmtId="0" fontId="0" fillId="3" borderId="60" xfId="0" applyFill="1" applyBorder="1" applyAlignment="1">
      <alignment vertical="center"/>
    </xf>
    <xf numFmtId="0" fontId="0" fillId="3" borderId="59" xfId="0" applyFill="1" applyBorder="1" applyAlignment="1">
      <alignment horizontal="center" vertical="center"/>
    </xf>
    <xf numFmtId="6" fontId="0" fillId="3" borderId="59" xfId="0" applyNumberFormat="1" applyFill="1" applyBorder="1" applyAlignment="1">
      <alignment horizontal="center" vertical="center"/>
    </xf>
    <xf numFmtId="6" fontId="0" fillId="3" borderId="61" xfId="0" applyNumberFormat="1" applyFill="1" applyBorder="1" applyAlignment="1">
      <alignment horizontal="center" vertical="center"/>
    </xf>
    <xf numFmtId="6" fontId="0" fillId="0" borderId="0" xfId="0" applyNumberFormat="1"/>
    <xf numFmtId="0" fontId="15" fillId="0" borderId="0" xfId="0" quotePrefix="1" applyFont="1" applyAlignment="1" applyProtection="1">
      <alignment vertical="top" wrapText="1"/>
      <protection hidden="1"/>
    </xf>
    <xf numFmtId="0" fontId="11" fillId="0" borderId="0" xfId="2" applyFill="1" applyBorder="1" applyAlignment="1" applyProtection="1">
      <alignment horizontal="left" vertical="top"/>
      <protection hidden="1"/>
    </xf>
    <xf numFmtId="0" fontId="29" fillId="0" borderId="0" xfId="0" applyFont="1" applyAlignment="1" applyProtection="1">
      <alignment horizontal="right" vertical="top"/>
      <protection hidden="1"/>
    </xf>
    <xf numFmtId="0" fontId="8" fillId="0" borderId="0" xfId="0" applyFont="1" applyAlignment="1" applyProtection="1">
      <alignment vertical="top"/>
      <protection hidden="1"/>
    </xf>
    <xf numFmtId="0" fontId="11" fillId="0" borderId="0" xfId="2"/>
    <xf numFmtId="0" fontId="52" fillId="17" borderId="0" xfId="0" applyFont="1" applyFill="1" applyAlignment="1" applyProtection="1">
      <alignment vertical="center"/>
      <protection hidden="1"/>
    </xf>
    <xf numFmtId="0" fontId="48" fillId="17" borderId="0" xfId="0" applyFont="1" applyFill="1" applyAlignment="1" applyProtection="1">
      <alignment vertical="center"/>
      <protection hidden="1"/>
    </xf>
    <xf numFmtId="0" fontId="49" fillId="17" borderId="0" xfId="0" applyFont="1" applyFill="1" applyAlignment="1" applyProtection="1">
      <alignment vertical="center"/>
      <protection hidden="1"/>
    </xf>
    <xf numFmtId="0" fontId="50" fillId="17" borderId="0" xfId="0" applyFont="1" applyFill="1" applyAlignment="1" applyProtection="1">
      <alignment vertical="center"/>
      <protection hidden="1"/>
    </xf>
    <xf numFmtId="0" fontId="51" fillId="17" borderId="0" xfId="0" applyFont="1" applyFill="1" applyAlignment="1" applyProtection="1">
      <alignment vertical="center"/>
      <protection hidden="1"/>
    </xf>
    <xf numFmtId="0" fontId="49" fillId="3" borderId="0" xfId="0" applyFont="1" applyFill="1" applyAlignment="1" applyProtection="1">
      <alignment vertical="center"/>
      <protection hidden="1"/>
    </xf>
    <xf numFmtId="0" fontId="50" fillId="3" borderId="0" xfId="0" applyFont="1" applyFill="1" applyAlignment="1" applyProtection="1">
      <alignment vertical="center"/>
      <protection hidden="1"/>
    </xf>
    <xf numFmtId="0" fontId="51" fillId="3" borderId="0" xfId="0" applyFont="1" applyFill="1" applyAlignment="1" applyProtection="1">
      <alignment vertical="center"/>
      <protection hidden="1"/>
    </xf>
    <xf numFmtId="0" fontId="48" fillId="3" borderId="0" xfId="0" applyFont="1" applyFill="1" applyAlignment="1" applyProtection="1">
      <alignment vertical="center"/>
      <protection hidden="1"/>
    </xf>
    <xf numFmtId="0" fontId="48" fillId="3" borderId="11" xfId="0" applyFont="1" applyFill="1" applyBorder="1" applyAlignment="1" applyProtection="1">
      <alignment vertical="center"/>
      <protection hidden="1"/>
    </xf>
    <xf numFmtId="0" fontId="51" fillId="17" borderId="27" xfId="0" applyFont="1" applyFill="1" applyBorder="1" applyAlignment="1" applyProtection="1">
      <alignment vertical="center"/>
      <protection hidden="1"/>
    </xf>
    <xf numFmtId="0" fontId="52" fillId="17" borderId="27" xfId="0" applyFont="1" applyFill="1" applyBorder="1" applyAlignment="1" applyProtection="1">
      <alignment vertical="center"/>
      <protection hidden="1"/>
    </xf>
    <xf numFmtId="0" fontId="49" fillId="17" borderId="27" xfId="0" applyFont="1" applyFill="1" applyBorder="1" applyAlignment="1" applyProtection="1">
      <alignment vertical="center"/>
      <protection hidden="1"/>
    </xf>
    <xf numFmtId="0" fontId="49" fillId="3" borderId="27" xfId="0" applyFont="1" applyFill="1" applyBorder="1" applyAlignment="1" applyProtection="1">
      <alignment vertical="center"/>
      <protection hidden="1"/>
    </xf>
    <xf numFmtId="0" fontId="51" fillId="3" borderId="27" xfId="0" applyFont="1" applyFill="1" applyBorder="1" applyAlignment="1" applyProtection="1">
      <alignment vertical="center"/>
      <protection hidden="1"/>
    </xf>
    <xf numFmtId="0" fontId="52" fillId="3" borderId="27" xfId="0" applyFont="1" applyFill="1" applyBorder="1" applyAlignment="1" applyProtection="1">
      <alignment vertical="center"/>
      <protection hidden="1"/>
    </xf>
    <xf numFmtId="0" fontId="47" fillId="17" borderId="0" xfId="0" applyFont="1" applyFill="1"/>
    <xf numFmtId="0" fontId="3" fillId="17" borderId="8" xfId="0" applyFont="1" applyFill="1" applyBorder="1" applyAlignment="1">
      <alignment vertical="center" wrapText="1"/>
    </xf>
    <xf numFmtId="0" fontId="5" fillId="17" borderId="1" xfId="0" applyFont="1" applyFill="1" applyBorder="1" applyAlignment="1">
      <alignment vertical="center"/>
    </xf>
    <xf numFmtId="0" fontId="3" fillId="3" borderId="8" xfId="0" applyFont="1" applyFill="1" applyBorder="1" applyAlignment="1">
      <alignment vertical="center" wrapText="1"/>
    </xf>
    <xf numFmtId="0" fontId="10" fillId="3" borderId="8" xfId="0" applyFont="1" applyFill="1" applyBorder="1"/>
    <xf numFmtId="0" fontId="5" fillId="3" borderId="1" xfId="0" applyFont="1" applyFill="1" applyBorder="1" applyAlignment="1">
      <alignment vertical="center"/>
    </xf>
    <xf numFmtId="0" fontId="0" fillId="17" borderId="0" xfId="0" applyFill="1"/>
    <xf numFmtId="0" fontId="3" fillId="17" borderId="0" xfId="0" applyFont="1" applyFill="1" applyAlignment="1">
      <alignment vertical="center"/>
    </xf>
    <xf numFmtId="0" fontId="4" fillId="17" borderId="1" xfId="0" applyFont="1" applyFill="1" applyBorder="1" applyAlignment="1">
      <alignment vertical="center"/>
    </xf>
    <xf numFmtId="0" fontId="3" fillId="3" borderId="0" xfId="0" applyFont="1" applyFill="1" applyAlignment="1">
      <alignment horizontal="left" vertical="center"/>
    </xf>
    <xf numFmtId="0" fontId="5" fillId="3" borderId="1" xfId="0" applyFont="1" applyFill="1" applyBorder="1" applyAlignment="1">
      <alignment horizontal="left" vertical="center"/>
    </xf>
    <xf numFmtId="0" fontId="75" fillId="0" borderId="10" xfId="0" applyFont="1" applyBorder="1" applyAlignment="1">
      <alignment horizontal="left" vertical="top"/>
    </xf>
    <xf numFmtId="0" fontId="76" fillId="0" borderId="10" xfId="0" applyFont="1" applyBorder="1" applyAlignment="1">
      <alignment horizontal="right" vertical="top"/>
    </xf>
    <xf numFmtId="0" fontId="76" fillId="0" borderId="10" xfId="0" applyFont="1" applyBorder="1" applyAlignment="1">
      <alignment horizontal="left" vertical="top"/>
    </xf>
    <xf numFmtId="0" fontId="76" fillId="0" borderId="0" xfId="0" applyFont="1" applyAlignment="1">
      <alignment horizontal="right" vertical="top"/>
    </xf>
    <xf numFmtId="0" fontId="77" fillId="0" borderId="0" xfId="0" applyFont="1"/>
    <xf numFmtId="0" fontId="74" fillId="3" borderId="4" xfId="0" applyFont="1" applyFill="1" applyBorder="1" applyAlignment="1">
      <alignment vertical="center"/>
    </xf>
    <xf numFmtId="0" fontId="47" fillId="3" borderId="0" xfId="0" applyFont="1" applyFill="1"/>
    <xf numFmtId="0" fontId="53" fillId="3" borderId="8" xfId="0" applyFont="1" applyFill="1" applyBorder="1"/>
    <xf numFmtId="0" fontId="53" fillId="3" borderId="0" xfId="0" applyFont="1" applyFill="1"/>
    <xf numFmtId="0" fontId="78" fillId="0" borderId="0" xfId="0" quotePrefix="1" applyFont="1" applyAlignment="1" applyProtection="1">
      <alignment wrapText="1"/>
      <protection hidden="1"/>
    </xf>
    <xf numFmtId="0" fontId="73" fillId="0" borderId="0" xfId="0" applyFont="1" applyAlignment="1">
      <alignment vertical="center"/>
    </xf>
    <xf numFmtId="0" fontId="79" fillId="3" borderId="0" xfId="0" applyFont="1" applyFill="1" applyAlignment="1">
      <alignment horizontal="right"/>
    </xf>
    <xf numFmtId="0" fontId="73" fillId="0" borderId="0" xfId="0" applyFont="1" applyAlignment="1" applyProtection="1">
      <alignment horizontal="left" vertical="center" indent="8"/>
      <protection hidden="1"/>
    </xf>
    <xf numFmtId="0" fontId="73" fillId="3" borderId="0" xfId="0" applyFont="1" applyFill="1" applyAlignment="1">
      <alignment horizontal="center" vertical="center"/>
    </xf>
    <xf numFmtId="0" fontId="51" fillId="17" borderId="30" xfId="0" applyFont="1" applyFill="1" applyBorder="1" applyAlignment="1" applyProtection="1">
      <alignment vertical="center"/>
      <protection hidden="1"/>
    </xf>
    <xf numFmtId="0" fontId="52" fillId="17" borderId="30" xfId="0" applyFont="1" applyFill="1" applyBorder="1" applyAlignment="1" applyProtection="1">
      <alignment vertical="center"/>
      <protection hidden="1"/>
    </xf>
    <xf numFmtId="0" fontId="49" fillId="17" borderId="30" xfId="0" applyFont="1" applyFill="1" applyBorder="1" applyAlignment="1" applyProtection="1">
      <alignment vertical="center"/>
      <protection hidden="1"/>
    </xf>
    <xf numFmtId="0" fontId="49" fillId="3" borderId="30" xfId="0" applyFont="1" applyFill="1" applyBorder="1" applyAlignment="1" applyProtection="1">
      <alignment vertical="center"/>
      <protection hidden="1"/>
    </xf>
    <xf numFmtId="0" fontId="78" fillId="0" borderId="0" xfId="0" applyFont="1" applyAlignment="1">
      <alignment horizontal="right" vertical="top"/>
    </xf>
    <xf numFmtId="0" fontId="74" fillId="0" borderId="0" xfId="0" applyFont="1" applyAlignment="1">
      <alignment horizontal="left" vertical="center"/>
    </xf>
    <xf numFmtId="0" fontId="81" fillId="0" borderId="0" xfId="0" quotePrefix="1" applyFont="1" applyAlignment="1">
      <alignment vertical="center"/>
    </xf>
    <xf numFmtId="0" fontId="77" fillId="3" borderId="0" xfId="0" applyFont="1" applyFill="1"/>
    <xf numFmtId="0" fontId="10" fillId="3" borderId="28" xfId="0" applyFont="1" applyFill="1" applyBorder="1" applyProtection="1">
      <protection hidden="1"/>
    </xf>
    <xf numFmtId="14" fontId="17" fillId="3" borderId="3" xfId="0" applyNumberFormat="1" applyFont="1" applyFill="1" applyBorder="1" applyAlignment="1" applyProtection="1">
      <alignment vertical="center" wrapText="1"/>
      <protection hidden="1"/>
    </xf>
    <xf numFmtId="0" fontId="73" fillId="3" borderId="0" xfId="0" applyFont="1" applyFill="1" applyAlignment="1">
      <alignment horizontal="left" vertical="center" indent="8"/>
    </xf>
    <xf numFmtId="0" fontId="47" fillId="17" borderId="0" xfId="0" applyFont="1" applyFill="1" applyProtection="1">
      <protection hidden="1"/>
    </xf>
    <xf numFmtId="0" fontId="3" fillId="17" borderId="8" xfId="0" applyFont="1" applyFill="1" applyBorder="1" applyAlignment="1" applyProtection="1">
      <alignment vertical="center" wrapText="1"/>
      <protection hidden="1"/>
    </xf>
    <xf numFmtId="0" fontId="5" fillId="17" borderId="1" xfId="0" applyFont="1" applyFill="1" applyBorder="1" applyAlignment="1" applyProtection="1">
      <alignment vertical="center"/>
      <protection hidden="1"/>
    </xf>
    <xf numFmtId="0" fontId="3" fillId="3" borderId="8" xfId="0" applyFont="1" applyFill="1" applyBorder="1" applyAlignment="1" applyProtection="1">
      <alignment vertical="center" wrapText="1"/>
      <protection hidden="1"/>
    </xf>
    <xf numFmtId="0" fontId="53" fillId="3" borderId="8" xfId="0" applyFont="1" applyFill="1" applyBorder="1" applyProtection="1">
      <protection hidden="1"/>
    </xf>
    <xf numFmtId="0" fontId="5" fillId="3" borderId="1" xfId="0" applyFont="1" applyFill="1" applyBorder="1" applyAlignment="1" applyProtection="1">
      <alignment vertical="center"/>
      <protection hidden="1"/>
    </xf>
    <xf numFmtId="0" fontId="53" fillId="3" borderId="0" xfId="0" applyFont="1" applyFill="1" applyProtection="1">
      <protection hidden="1"/>
    </xf>
    <xf numFmtId="0" fontId="67" fillId="17" borderId="23" xfId="0" applyFont="1" applyFill="1" applyBorder="1" applyAlignment="1" applyProtection="1">
      <alignment horizontal="center" vertical="center"/>
      <protection hidden="1"/>
    </xf>
    <xf numFmtId="0" fontId="51" fillId="3" borderId="30" xfId="0" applyFont="1" applyFill="1" applyBorder="1" applyAlignment="1" applyProtection="1">
      <alignment vertical="center"/>
      <protection hidden="1"/>
    </xf>
    <xf numFmtId="0" fontId="15" fillId="0" borderId="0" xfId="0" quotePrefix="1" applyFont="1" applyAlignment="1" applyProtection="1">
      <alignment horizontal="left" vertical="center"/>
      <protection hidden="1"/>
    </xf>
    <xf numFmtId="0" fontId="0" fillId="18" borderId="0" xfId="0" applyFill="1"/>
    <xf numFmtId="0" fontId="10" fillId="3" borderId="0" xfId="0" applyFont="1" applyFill="1" applyAlignment="1" applyProtection="1">
      <alignment horizontal="center"/>
      <protection hidden="1"/>
    </xf>
    <xf numFmtId="0" fontId="0" fillId="3" borderId="0" xfId="0" applyFill="1" applyAlignment="1">
      <alignment horizontal="right"/>
    </xf>
    <xf numFmtId="0" fontId="0" fillId="3" borderId="0" xfId="0" applyFill="1" applyAlignment="1" applyProtection="1">
      <alignment horizontal="left"/>
      <protection locked="0"/>
    </xf>
    <xf numFmtId="0" fontId="8" fillId="0" borderId="0" xfId="0" applyFont="1" applyAlignment="1" applyProtection="1">
      <alignment vertical="center"/>
      <protection hidden="1"/>
    </xf>
    <xf numFmtId="0" fontId="8" fillId="0" borderId="0" xfId="0" applyFont="1" applyAlignment="1" applyProtection="1">
      <alignment horizontal="left" vertical="center" wrapText="1"/>
      <protection hidden="1"/>
    </xf>
    <xf numFmtId="0" fontId="74" fillId="3" borderId="0" xfId="0" applyFont="1" applyFill="1" applyAlignment="1">
      <alignment vertical="center"/>
    </xf>
    <xf numFmtId="0" fontId="74" fillId="3" borderId="62" xfId="0" applyFont="1" applyFill="1" applyBorder="1" applyAlignment="1">
      <alignment vertical="center"/>
    </xf>
    <xf numFmtId="0" fontId="7" fillId="3" borderId="62" xfId="0" applyFont="1" applyFill="1" applyBorder="1" applyAlignment="1">
      <alignment vertical="center"/>
    </xf>
    <xf numFmtId="0" fontId="7" fillId="3" borderId="62" xfId="0" applyFont="1" applyFill="1" applyBorder="1" applyAlignment="1">
      <alignment horizontal="left" vertical="center"/>
    </xf>
    <xf numFmtId="0" fontId="24" fillId="3" borderId="62" xfId="0" applyFont="1" applyFill="1" applyBorder="1" applyAlignment="1">
      <alignment horizontal="left"/>
    </xf>
    <xf numFmtId="0" fontId="0" fillId="0" borderId="62" xfId="0" applyBorder="1"/>
    <xf numFmtId="0" fontId="0" fillId="0" borderId="4" xfId="0" applyBorder="1"/>
    <xf numFmtId="0" fontId="0" fillId="3" borderId="0" xfId="0" applyFill="1" applyAlignment="1">
      <alignment wrapText="1"/>
    </xf>
    <xf numFmtId="0" fontId="71" fillId="0" borderId="0" xfId="0" applyFont="1" applyAlignment="1" applyProtection="1">
      <alignment horizontal="center"/>
      <protection hidden="1"/>
    </xf>
    <xf numFmtId="0" fontId="58" fillId="0" borderId="0" xfId="0" applyFont="1" applyAlignment="1">
      <alignment horizontal="left" vertical="top"/>
    </xf>
    <xf numFmtId="0" fontId="15" fillId="0" borderId="0" xfId="0" applyFont="1" applyAlignment="1">
      <alignment horizontal="left" vertical="top"/>
    </xf>
    <xf numFmtId="0" fontId="10" fillId="0" borderId="0" xfId="0" applyFont="1" applyAlignment="1">
      <alignment vertical="top"/>
    </xf>
    <xf numFmtId="0" fontId="73" fillId="0" borderId="0" xfId="0" applyFont="1" applyAlignment="1">
      <alignment horizontal="right" vertical="top"/>
    </xf>
    <xf numFmtId="0" fontId="33" fillId="0" borderId="0" xfId="0" quotePrefix="1" applyFont="1" applyAlignment="1">
      <alignment horizontal="left" vertical="top"/>
    </xf>
    <xf numFmtId="0" fontId="80" fillId="0" borderId="0" xfId="0" applyFont="1" applyAlignment="1">
      <alignment vertical="top"/>
    </xf>
    <xf numFmtId="0" fontId="36" fillId="0" borderId="4" xfId="0" applyFont="1" applyBorder="1"/>
    <xf numFmtId="0" fontId="10" fillId="3" borderId="0" xfId="0" quotePrefix="1" applyFont="1" applyFill="1" applyAlignment="1">
      <alignment horizontal="left" vertical="top" wrapText="1"/>
    </xf>
    <xf numFmtId="0" fontId="10" fillId="3" borderId="0" xfId="0" applyFont="1" applyFill="1" applyAlignment="1">
      <alignment horizontal="left" vertical="top" wrapText="1"/>
    </xf>
    <xf numFmtId="0" fontId="74" fillId="0" borderId="4" xfId="0" applyFont="1" applyBorder="1" applyAlignment="1" applyProtection="1">
      <alignment horizontal="left"/>
      <protection hidden="1"/>
    </xf>
    <xf numFmtId="0" fontId="0" fillId="0" borderId="0" xfId="0" applyAlignment="1">
      <alignment vertical="center"/>
    </xf>
    <xf numFmtId="0" fontId="10" fillId="3" borderId="0" xfId="0" applyFont="1" applyFill="1" applyAlignment="1" applyProtection="1">
      <alignment vertical="center"/>
      <protection hidden="1"/>
    </xf>
    <xf numFmtId="0" fontId="74" fillId="0" borderId="4" xfId="0" applyFont="1" applyBorder="1" applyAlignment="1">
      <alignment horizontal="left"/>
    </xf>
    <xf numFmtId="0" fontId="74" fillId="0" borderId="4" xfId="0" applyFont="1" applyBorder="1"/>
    <xf numFmtId="0" fontId="83" fillId="0" borderId="0" xfId="0" applyFont="1" applyAlignment="1">
      <alignment vertical="center"/>
    </xf>
    <xf numFmtId="0" fontId="74" fillId="0" borderId="4" xfId="0" applyFont="1" applyBorder="1" applyProtection="1">
      <protection hidden="1"/>
    </xf>
    <xf numFmtId="0" fontId="84" fillId="0" borderId="0" xfId="2" applyFont="1"/>
    <xf numFmtId="0" fontId="10" fillId="0" borderId="0" xfId="0" quotePrefix="1" applyFont="1" applyAlignment="1">
      <alignment vertical="top"/>
    </xf>
    <xf numFmtId="0" fontId="10" fillId="0" borderId="0" xfId="0" quotePrefix="1" applyFont="1" applyAlignment="1">
      <alignment vertical="top" wrapText="1"/>
    </xf>
    <xf numFmtId="0" fontId="10" fillId="0" borderId="0" xfId="0" applyFont="1" applyAlignment="1">
      <alignment vertical="top" wrapText="1"/>
    </xf>
    <xf numFmtId="0" fontId="15" fillId="3" borderId="0" xfId="0" quotePrefix="1" applyFont="1" applyFill="1" applyAlignment="1">
      <alignment vertical="center" wrapText="1"/>
    </xf>
    <xf numFmtId="0" fontId="15" fillId="0" borderId="0" xfId="0" quotePrefix="1" applyFont="1" applyAlignment="1">
      <alignment vertical="center" wrapText="1"/>
    </xf>
    <xf numFmtId="0" fontId="46" fillId="0" borderId="0" xfId="0" quotePrefix="1" applyFont="1" applyAlignment="1" applyProtection="1">
      <alignment vertical="top" wrapText="1"/>
      <protection hidden="1"/>
    </xf>
    <xf numFmtId="0" fontId="10" fillId="3" borderId="7" xfId="0" quotePrefix="1" applyFont="1" applyFill="1" applyBorder="1" applyAlignment="1" applyProtection="1">
      <alignment vertical="top"/>
      <protection hidden="1"/>
    </xf>
    <xf numFmtId="0" fontId="10" fillId="3" borderId="0" xfId="0" quotePrefix="1" applyFont="1" applyFill="1" applyAlignment="1" applyProtection="1">
      <alignment vertical="top"/>
      <protection hidden="1"/>
    </xf>
    <xf numFmtId="0" fontId="15" fillId="3" borderId="0" xfId="0" quotePrefix="1" applyFont="1" applyFill="1" applyAlignment="1" applyProtection="1">
      <alignment vertical="center" wrapText="1"/>
      <protection hidden="1"/>
    </xf>
    <xf numFmtId="0" fontId="85" fillId="3" borderId="27" xfId="0" applyFont="1" applyFill="1" applyBorder="1" applyAlignment="1" applyProtection="1">
      <alignment vertical="center"/>
      <protection hidden="1"/>
    </xf>
    <xf numFmtId="0" fontId="85" fillId="3" borderId="64" xfId="0" applyFont="1" applyFill="1" applyBorder="1" applyAlignment="1" applyProtection="1">
      <alignment horizontal="right" vertical="center"/>
      <protection hidden="1"/>
    </xf>
    <xf numFmtId="0" fontId="85" fillId="3" borderId="1" xfId="0" applyFont="1" applyFill="1" applyBorder="1" applyAlignment="1" applyProtection="1">
      <alignment vertical="center"/>
      <protection hidden="1"/>
    </xf>
    <xf numFmtId="6" fontId="85" fillId="3" borderId="66" xfId="0" applyNumberFormat="1" applyFont="1" applyFill="1" applyBorder="1" applyAlignment="1" applyProtection="1">
      <alignment vertical="center"/>
      <protection hidden="1"/>
    </xf>
    <xf numFmtId="0" fontId="85" fillId="3" borderId="2" xfId="0" applyFont="1" applyFill="1" applyBorder="1" applyAlignment="1" applyProtection="1">
      <alignment vertical="center"/>
      <protection hidden="1"/>
    </xf>
    <xf numFmtId="6" fontId="85" fillId="3" borderId="26" xfId="0" applyNumberFormat="1" applyFont="1" applyFill="1" applyBorder="1" applyAlignment="1" applyProtection="1">
      <alignment vertical="center"/>
      <protection hidden="1"/>
    </xf>
    <xf numFmtId="0" fontId="15" fillId="0" borderId="0" xfId="0" quotePrefix="1" applyFont="1" applyAlignment="1" applyProtection="1">
      <alignment vertical="center"/>
      <protection hidden="1"/>
    </xf>
    <xf numFmtId="0" fontId="15" fillId="0" borderId="0" xfId="0" quotePrefix="1" applyFont="1" applyAlignment="1" applyProtection="1">
      <alignment vertical="center" wrapText="1"/>
      <protection hidden="1"/>
    </xf>
    <xf numFmtId="0" fontId="10" fillId="3" borderId="10" xfId="0" applyFont="1" applyFill="1" applyBorder="1" applyAlignment="1" applyProtection="1">
      <alignment horizontal="center" vertical="top"/>
      <protection hidden="1"/>
    </xf>
    <xf numFmtId="0" fontId="10" fillId="3" borderId="0" xfId="0" applyFont="1" applyFill="1" applyAlignment="1" applyProtection="1">
      <alignment horizontal="left" vertical="top"/>
      <protection hidden="1"/>
    </xf>
    <xf numFmtId="0" fontId="10" fillId="3" borderId="11" xfId="0" applyFont="1" applyFill="1" applyBorder="1" applyAlignment="1" applyProtection="1">
      <alignment horizontal="left" vertical="top"/>
      <protection hidden="1"/>
    </xf>
    <xf numFmtId="0" fontId="10" fillId="3" borderId="0" xfId="0" quotePrefix="1" applyFont="1" applyFill="1" applyAlignment="1" applyProtection="1">
      <alignment horizontal="left" vertical="top"/>
      <protection hidden="1"/>
    </xf>
    <xf numFmtId="0" fontId="16" fillId="0" borderId="3" xfId="0" applyFont="1" applyBorder="1" applyAlignment="1" applyProtection="1">
      <alignment vertical="top"/>
      <protection hidden="1"/>
    </xf>
    <xf numFmtId="0" fontId="16" fillId="0" borderId="3" xfId="0" applyFont="1" applyBorder="1"/>
    <xf numFmtId="0" fontId="64" fillId="0" borderId="3" xfId="0" applyFont="1" applyBorder="1"/>
    <xf numFmtId="43" fontId="15" fillId="0" borderId="0" xfId="4" quotePrefix="1" applyFont="1" applyAlignment="1" applyProtection="1">
      <alignment horizontal="left" vertical="center"/>
      <protection hidden="1"/>
    </xf>
    <xf numFmtId="0" fontId="67" fillId="17" borderId="12" xfId="0" applyFont="1" applyFill="1" applyBorder="1" applyAlignment="1" applyProtection="1">
      <alignment horizontal="center" vertical="center" wrapText="1"/>
      <protection hidden="1"/>
    </xf>
    <xf numFmtId="3" fontId="30" fillId="15" borderId="12" xfId="0" applyNumberFormat="1" applyFont="1" applyFill="1" applyBorder="1" applyAlignment="1" applyProtection="1">
      <alignment horizontal="center" vertical="center" wrapText="1"/>
      <protection locked="0"/>
    </xf>
    <xf numFmtId="3" fontId="30" fillId="3" borderId="12" xfId="0" applyNumberFormat="1" applyFont="1" applyFill="1" applyBorder="1" applyAlignment="1" applyProtection="1">
      <alignment horizontal="center" vertical="center" wrapText="1"/>
      <protection locked="0"/>
    </xf>
    <xf numFmtId="0" fontId="85" fillId="3" borderId="68" xfId="0" applyFont="1" applyFill="1" applyBorder="1" applyAlignment="1" applyProtection="1">
      <alignment vertical="center"/>
      <protection hidden="1"/>
    </xf>
    <xf numFmtId="0" fontId="11" fillId="0" borderId="0" xfId="2" applyAlignment="1">
      <alignment horizontal="left"/>
    </xf>
    <xf numFmtId="0" fontId="10" fillId="0" borderId="0" xfId="0" quotePrefix="1" applyFont="1"/>
    <xf numFmtId="0" fontId="66" fillId="16" borderId="14" xfId="0" applyFont="1" applyFill="1" applyBorder="1" applyAlignment="1">
      <alignment horizontal="center" vertical="center"/>
    </xf>
    <xf numFmtId="0" fontId="0" fillId="3" borderId="24" xfId="0" applyFill="1" applyBorder="1" applyAlignment="1">
      <alignment vertical="center"/>
    </xf>
    <xf numFmtId="0" fontId="0" fillId="3" borderId="69" xfId="0" applyFill="1" applyBorder="1" applyAlignment="1">
      <alignment vertical="center"/>
    </xf>
    <xf numFmtId="0" fontId="0" fillId="3" borderId="17" xfId="0" applyFill="1" applyBorder="1" applyAlignment="1">
      <alignment vertical="center"/>
    </xf>
    <xf numFmtId="0" fontId="0" fillId="0" borderId="70" xfId="0" applyBorder="1"/>
    <xf numFmtId="0" fontId="36" fillId="0" borderId="67" xfId="0" applyFont="1" applyBorder="1"/>
    <xf numFmtId="0" fontId="88" fillId="17" borderId="0" xfId="0" applyFont="1" applyFill="1" applyAlignment="1" applyProtection="1">
      <alignment vertical="center"/>
      <protection hidden="1"/>
    </xf>
    <xf numFmtId="0" fontId="88" fillId="17" borderId="0" xfId="0" applyFont="1" applyFill="1" applyAlignment="1" applyProtection="1">
      <alignment vertical="center" wrapText="1"/>
      <protection hidden="1"/>
    </xf>
    <xf numFmtId="0" fontId="88" fillId="17" borderId="11" xfId="0" applyFont="1" applyFill="1" applyBorder="1" applyAlignment="1" applyProtection="1">
      <alignment horizontal="center" vertical="center" wrapText="1"/>
      <protection hidden="1"/>
    </xf>
    <xf numFmtId="0" fontId="90" fillId="0" borderId="0" xfId="0" applyFont="1"/>
    <xf numFmtId="0" fontId="89" fillId="0" borderId="0" xfId="0" applyFont="1"/>
    <xf numFmtId="0" fontId="91" fillId="0" borderId="0" xfId="2" applyFont="1" applyFill="1" applyAlignment="1">
      <alignment horizontal="left"/>
    </xf>
    <xf numFmtId="0" fontId="90" fillId="0" borderId="0" xfId="0" quotePrefix="1" applyFont="1"/>
    <xf numFmtId="0" fontId="8" fillId="0" borderId="0" xfId="0" applyFont="1" applyAlignment="1" applyProtection="1">
      <alignment horizontal="center"/>
      <protection hidden="1"/>
    </xf>
    <xf numFmtId="0" fontId="10" fillId="2" borderId="1" xfId="0" applyFont="1" applyFill="1" applyBorder="1" applyAlignment="1" applyProtection="1">
      <alignment horizontal="center" vertical="center"/>
      <protection locked="0" hidden="1"/>
    </xf>
    <xf numFmtId="0" fontId="6" fillId="0" borderId="29" xfId="0" applyFont="1" applyBorder="1" applyAlignment="1" applyProtection="1">
      <alignment horizontal="center" vertical="center" wrapText="1"/>
      <protection hidden="1"/>
    </xf>
    <xf numFmtId="0" fontId="74" fillId="0" borderId="4" xfId="0" applyFont="1" applyBorder="1" applyAlignment="1" applyProtection="1">
      <alignment horizontal="left"/>
      <protection hidden="1"/>
    </xf>
    <xf numFmtId="0" fontId="8" fillId="0" borderId="7" xfId="0" applyFont="1" applyBorder="1" applyAlignment="1" applyProtection="1">
      <alignment horizontal="left"/>
      <protection hidden="1"/>
    </xf>
    <xf numFmtId="0" fontId="9" fillId="2" borderId="6" xfId="0" applyFont="1" applyFill="1" applyBorder="1" applyAlignment="1" applyProtection="1">
      <alignment horizontal="left"/>
      <protection locked="0"/>
    </xf>
    <xf numFmtId="0" fontId="8" fillId="0" borderId="0" xfId="0" applyFont="1" applyAlignment="1" applyProtection="1">
      <alignment horizontal="left"/>
      <protection hidden="1"/>
    </xf>
    <xf numFmtId="0" fontId="9" fillId="2" borderId="2"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165" fontId="9" fillId="2" borderId="1" xfId="0" applyNumberFormat="1" applyFont="1" applyFill="1" applyBorder="1" applyAlignment="1" applyProtection="1">
      <alignment horizontal="left"/>
      <protection locked="0"/>
    </xf>
    <xf numFmtId="0" fontId="8" fillId="0" borderId="0" xfId="0" applyFont="1" applyAlignment="1" applyProtection="1">
      <alignment horizontal="right"/>
      <protection hidden="1"/>
    </xf>
    <xf numFmtId="165" fontId="9" fillId="2" borderId="2" xfId="0" applyNumberFormat="1" applyFont="1" applyFill="1" applyBorder="1" applyAlignment="1" applyProtection="1">
      <alignment horizontal="left"/>
      <protection locked="0"/>
    </xf>
    <xf numFmtId="0" fontId="8" fillId="0" borderId="0" xfId="0" applyFont="1" applyAlignment="1" applyProtection="1">
      <alignment horizontal="left" vertical="center" wrapText="1"/>
      <protection hidden="1"/>
    </xf>
    <xf numFmtId="0" fontId="8" fillId="0" borderId="3" xfId="0" applyFont="1" applyBorder="1" applyAlignment="1" applyProtection="1">
      <alignment horizontal="right"/>
      <protection hidden="1"/>
    </xf>
    <xf numFmtId="0" fontId="11" fillId="2" borderId="2" xfId="2" applyFill="1" applyBorder="1" applyAlignment="1" applyProtection="1">
      <alignment horizontal="left"/>
      <protection locked="0"/>
    </xf>
    <xf numFmtId="0" fontId="8" fillId="0" borderId="3" xfId="0" applyFont="1" applyBorder="1" applyAlignment="1" applyProtection="1">
      <alignment horizontal="left"/>
      <protection hidden="1"/>
    </xf>
    <xf numFmtId="0" fontId="8" fillId="0" borderId="3" xfId="0" applyFont="1" applyBorder="1" applyAlignment="1" applyProtection="1">
      <alignment horizontal="right" wrapText="1"/>
      <protection hidden="1"/>
    </xf>
    <xf numFmtId="0" fontId="8" fillId="0" borderId="0" xfId="0" applyFont="1" applyAlignment="1" applyProtection="1">
      <alignment horizontal="left" vertical="top"/>
      <protection hidden="1"/>
    </xf>
    <xf numFmtId="0" fontId="82" fillId="0" borderId="0" xfId="0" applyFont="1" applyAlignment="1">
      <alignment horizontal="center" vertical="center" wrapText="1"/>
    </xf>
    <xf numFmtId="0" fontId="86" fillId="3" borderId="3" xfId="0" applyFont="1" applyFill="1" applyBorder="1" applyAlignment="1" applyProtection="1">
      <alignment horizontal="left" vertical="top" wrapText="1"/>
      <protection hidden="1"/>
    </xf>
    <xf numFmtId="0" fontId="12" fillId="0" borderId="7" xfId="0" applyFont="1" applyBorder="1" applyAlignment="1" applyProtection="1">
      <alignment horizontal="center" vertical="center"/>
      <protection hidden="1"/>
    </xf>
    <xf numFmtId="0" fontId="74" fillId="0" borderId="5" xfId="0" applyFont="1" applyBorder="1" applyAlignment="1" applyProtection="1">
      <alignment horizontal="left"/>
      <protection hidden="1"/>
    </xf>
    <xf numFmtId="44" fontId="9" fillId="2" borderId="1" xfId="1" applyFont="1" applyFill="1" applyBorder="1" applyAlignment="1" applyProtection="1">
      <alignment horizontal="left"/>
      <protection locked="0"/>
    </xf>
    <xf numFmtId="0" fontId="13" fillId="0" borderId="0" xfId="0" applyFont="1" applyAlignment="1" applyProtection="1">
      <alignment horizontal="center" wrapText="1"/>
      <protection hidden="1"/>
    </xf>
    <xf numFmtId="0" fontId="14" fillId="0" borderId="0" xfId="0" applyFont="1" applyAlignment="1" applyProtection="1">
      <alignment horizontal="left" vertical="top" wrapText="1"/>
      <protection hidden="1"/>
    </xf>
    <xf numFmtId="0" fontId="8" fillId="0" borderId="0" xfId="0" applyFont="1" applyAlignment="1" applyProtection="1">
      <alignment horizontal="center" wrapText="1"/>
      <protection hidden="1"/>
    </xf>
    <xf numFmtId="0" fontId="9" fillId="2" borderId="1" xfId="0" applyFont="1" applyFill="1" applyBorder="1" applyAlignment="1" applyProtection="1">
      <alignment horizontal="center"/>
      <protection locked="0"/>
    </xf>
    <xf numFmtId="0" fontId="8" fillId="0" borderId="0" xfId="0" applyFont="1" applyAlignment="1" applyProtection="1">
      <alignment horizontal="center" vertical="center" wrapText="1"/>
      <protection hidden="1"/>
    </xf>
    <xf numFmtId="44" fontId="9" fillId="2" borderId="1" xfId="0" applyNumberFormat="1" applyFont="1" applyFill="1" applyBorder="1" applyAlignment="1" applyProtection="1">
      <alignment horizontal="center"/>
      <protection locked="0"/>
    </xf>
    <xf numFmtId="14" fontId="9" fillId="2" borderId="1" xfId="0" applyNumberFormat="1" applyFont="1" applyFill="1" applyBorder="1" applyProtection="1">
      <protection locked="0"/>
    </xf>
    <xf numFmtId="0" fontId="25" fillId="0" borderId="3" xfId="0" applyFont="1" applyBorder="1" applyAlignment="1">
      <alignment horizontal="right" vertical="top"/>
    </xf>
    <xf numFmtId="0" fontId="18" fillId="0" borderId="0" xfId="0" applyFont="1" applyAlignment="1">
      <alignment horizontal="left" vertical="center"/>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21" fillId="0" borderId="0" xfId="0" applyFont="1" applyAlignment="1">
      <alignment horizontal="left" vertical="top"/>
    </xf>
    <xf numFmtId="0" fontId="21" fillId="0" borderId="11" xfId="0" applyFont="1" applyBorder="1" applyAlignment="1">
      <alignment horizontal="left" vertical="top"/>
    </xf>
    <xf numFmtId="0" fontId="15" fillId="0" borderId="0" xfId="0" applyFont="1" applyAlignment="1" applyProtection="1">
      <alignment horizontal="left" vertical="top" wrapText="1"/>
      <protection hidden="1"/>
    </xf>
    <xf numFmtId="0" fontId="15" fillId="0" borderId="0" xfId="0" applyFont="1" applyAlignment="1" applyProtection="1">
      <alignment horizontal="left" vertical="top"/>
      <protection hidden="1"/>
    </xf>
    <xf numFmtId="0" fontId="15" fillId="0" borderId="11" xfId="0" applyFont="1" applyBorder="1" applyAlignment="1" applyProtection="1">
      <alignment horizontal="left" vertical="top"/>
      <protection hidden="1"/>
    </xf>
    <xf numFmtId="0" fontId="74" fillId="0" borderId="21" xfId="0" applyFont="1" applyBorder="1" applyAlignment="1" applyProtection="1">
      <alignment horizontal="left" vertical="center"/>
      <protection hidden="1"/>
    </xf>
    <xf numFmtId="0" fontId="74" fillId="0" borderId="4" xfId="0" applyFont="1" applyBorder="1" applyAlignment="1" applyProtection="1">
      <alignment horizontal="left" vertical="center"/>
      <protection hidden="1"/>
    </xf>
    <xf numFmtId="0" fontId="74" fillId="0" borderId="22" xfId="0" applyFont="1" applyBorder="1" applyAlignment="1" applyProtection="1">
      <alignment horizontal="left" vertical="center"/>
      <protection hidden="1"/>
    </xf>
    <xf numFmtId="0" fontId="10" fillId="0" borderId="0" xfId="0" applyFont="1" applyAlignment="1" applyProtection="1">
      <alignment horizontal="left" vertical="top"/>
      <protection hidden="1"/>
    </xf>
    <xf numFmtId="0" fontId="10" fillId="0" borderId="11" xfId="0" applyFont="1" applyBorder="1" applyAlignment="1" applyProtection="1">
      <alignment horizontal="left" vertical="top"/>
      <protection hidden="1"/>
    </xf>
    <xf numFmtId="0" fontId="15" fillId="3" borderId="0" xfId="0" applyFont="1" applyFill="1" applyAlignment="1" applyProtection="1">
      <alignment horizontal="left" vertical="top" wrapText="1"/>
      <protection hidden="1"/>
    </xf>
    <xf numFmtId="0" fontId="15" fillId="3" borderId="11" xfId="0" applyFont="1" applyFill="1" applyBorder="1" applyAlignment="1" applyProtection="1">
      <alignment horizontal="left" vertical="top" wrapText="1"/>
      <protection hidden="1"/>
    </xf>
    <xf numFmtId="0" fontId="15" fillId="0" borderId="11" xfId="0" applyFont="1" applyBorder="1" applyAlignment="1" applyProtection="1">
      <alignment horizontal="left" vertical="top" wrapText="1"/>
      <protection hidden="1"/>
    </xf>
    <xf numFmtId="0" fontId="10" fillId="3" borderId="0" xfId="0" applyFont="1" applyFill="1" applyAlignment="1" applyProtection="1">
      <alignment horizontal="left" vertical="top"/>
      <protection hidden="1"/>
    </xf>
    <xf numFmtId="0" fontId="10" fillId="0" borderId="0" xfId="0" applyFont="1" applyAlignment="1" applyProtection="1">
      <alignment horizontal="left" vertical="top" wrapText="1"/>
      <protection hidden="1"/>
    </xf>
    <xf numFmtId="0" fontId="10" fillId="0" borderId="11" xfId="0" applyFont="1" applyBorder="1" applyAlignment="1" applyProtection="1">
      <alignment horizontal="left" vertical="top" wrapText="1"/>
      <protection hidden="1"/>
    </xf>
    <xf numFmtId="0" fontId="15" fillId="0" borderId="0" xfId="0" quotePrefix="1" applyFont="1" applyAlignment="1">
      <alignment horizontal="left" vertical="center" wrapText="1"/>
    </xf>
    <xf numFmtId="0" fontId="10" fillId="0" borderId="0" xfId="0" quotePrefix="1" applyFont="1" applyAlignment="1">
      <alignment horizontal="left" vertical="top" wrapText="1"/>
    </xf>
    <xf numFmtId="0" fontId="46" fillId="0" borderId="0" xfId="0" quotePrefix="1" applyFont="1" applyAlignment="1" applyProtection="1">
      <alignment horizontal="left" vertical="top" wrapText="1"/>
      <protection hidden="1"/>
    </xf>
    <xf numFmtId="0" fontId="10" fillId="0" borderId="0" xfId="0" applyFont="1" applyAlignment="1">
      <alignment horizontal="left" vertical="top" wrapText="1"/>
    </xf>
    <xf numFmtId="0" fontId="10" fillId="0" borderId="7" xfId="0" applyFont="1" applyBorder="1" applyAlignment="1">
      <alignment horizontal="left" vertical="top" wrapText="1"/>
    </xf>
    <xf numFmtId="0" fontId="10" fillId="3" borderId="7" xfId="0" applyFont="1" applyFill="1" applyBorder="1" applyAlignment="1">
      <alignment horizontal="left" vertical="top"/>
    </xf>
    <xf numFmtId="0" fontId="73" fillId="3" borderId="0" xfId="0" quotePrefix="1" applyFont="1" applyFill="1" applyAlignment="1">
      <alignment horizontal="left" vertical="top" wrapText="1"/>
    </xf>
    <xf numFmtId="0" fontId="15" fillId="0" borderId="7" xfId="0" quotePrefix="1" applyFont="1" applyBorder="1" applyAlignment="1">
      <alignment horizontal="left" vertical="center" wrapText="1"/>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3" fontId="10" fillId="2" borderId="18" xfId="0" applyNumberFormat="1" applyFont="1" applyFill="1" applyBorder="1" applyAlignment="1" applyProtection="1">
      <alignment horizontal="center" vertical="center"/>
      <protection locked="0"/>
    </xf>
    <xf numFmtId="0" fontId="10" fillId="4" borderId="15" xfId="0" applyFont="1" applyFill="1" applyBorder="1" applyAlignment="1">
      <alignment horizontal="center" vertical="center"/>
    </xf>
    <xf numFmtId="0" fontId="10" fillId="4" borderId="9" xfId="0" applyFont="1" applyFill="1" applyBorder="1" applyAlignment="1">
      <alignment horizontal="center" vertical="center"/>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protection locked="0"/>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4" xfId="0" applyFont="1" applyFill="1" applyBorder="1" applyAlignment="1">
      <alignment horizontal="center" vertical="center"/>
    </xf>
    <xf numFmtId="0" fontId="10" fillId="2" borderId="1" xfId="0" applyFont="1" applyFill="1" applyBorder="1" applyAlignment="1" applyProtection="1">
      <alignment horizontal="left" vertical="center"/>
      <protection locked="0"/>
    </xf>
    <xf numFmtId="0" fontId="6" fillId="8" borderId="25"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8" borderId="23" xfId="0" applyFont="1" applyFill="1" applyBorder="1" applyAlignment="1">
      <alignment horizontal="center" vertical="center"/>
    </xf>
    <xf numFmtId="0" fontId="6" fillId="8" borderId="26" xfId="0" applyFont="1" applyFill="1" applyBorder="1" applyAlignment="1">
      <alignment horizontal="center" vertical="center"/>
    </xf>
    <xf numFmtId="0" fontId="3" fillId="17" borderId="0" xfId="0" applyFont="1" applyFill="1" applyAlignment="1">
      <alignment vertical="center" wrapText="1"/>
    </xf>
    <xf numFmtId="0" fontId="8" fillId="0" borderId="0" xfId="0" applyFont="1" applyAlignment="1" applyProtection="1">
      <alignment horizontal="justify" vertical="center"/>
      <protection hidden="1"/>
    </xf>
    <xf numFmtId="0" fontId="10" fillId="0" borderId="7" xfId="0" quotePrefix="1" applyFont="1" applyBorder="1" applyAlignment="1">
      <alignment horizontal="left" vertical="top"/>
    </xf>
    <xf numFmtId="0" fontId="10" fillId="0" borderId="0" xfId="0" quotePrefix="1" applyFont="1" applyAlignment="1">
      <alignment horizontal="left" vertical="top"/>
    </xf>
    <xf numFmtId="0" fontId="10" fillId="3" borderId="0" xfId="0" quotePrefix="1" applyFont="1" applyFill="1" applyAlignment="1">
      <alignment horizontal="left" vertical="top" wrapText="1"/>
    </xf>
    <xf numFmtId="0" fontId="3" fillId="17" borderId="0" xfId="0" applyFont="1" applyFill="1" applyAlignment="1">
      <alignment horizontal="left" vertical="center"/>
    </xf>
    <xf numFmtId="0" fontId="45" fillId="0" borderId="0" xfId="0" applyFont="1" applyAlignment="1">
      <alignment horizontal="left" vertical="center"/>
    </xf>
    <xf numFmtId="0" fontId="0" fillId="3" borderId="0" xfId="0" applyFill="1" applyAlignment="1">
      <alignment horizontal="right"/>
    </xf>
    <xf numFmtId="0" fontId="0" fillId="3" borderId="20" xfId="0" applyFill="1" applyBorder="1" applyAlignment="1">
      <alignment horizontal="right"/>
    </xf>
    <xf numFmtId="0" fontId="45" fillId="3" borderId="0" xfId="0" applyFont="1" applyFill="1" applyAlignment="1">
      <alignment horizontal="left" vertical="center"/>
    </xf>
    <xf numFmtId="0" fontId="0" fillId="3" borderId="0" xfId="0" applyFill="1" applyAlignment="1">
      <alignment horizontal="center" wrapText="1"/>
    </xf>
    <xf numFmtId="0" fontId="0" fillId="3" borderId="20" xfId="0" applyFill="1" applyBorder="1" applyAlignment="1">
      <alignment horizontal="center" wrapText="1"/>
    </xf>
    <xf numFmtId="0" fontId="67" fillId="17" borderId="23" xfId="0" applyFont="1" applyFill="1" applyBorder="1" applyAlignment="1" applyProtection="1">
      <alignment horizontal="center" vertical="center" wrapText="1"/>
      <protection hidden="1"/>
    </xf>
    <xf numFmtId="0" fontId="67" fillId="17" borderId="24" xfId="0" applyFont="1" applyFill="1" applyBorder="1" applyAlignment="1" applyProtection="1">
      <alignment horizontal="center" vertical="center" wrapText="1"/>
      <protection hidden="1"/>
    </xf>
    <xf numFmtId="169" fontId="30" fillId="15" borderId="23" xfId="4" applyNumberFormat="1" applyFont="1" applyFill="1" applyBorder="1" applyAlignment="1" applyProtection="1">
      <alignment horizontal="center" vertical="center" wrapText="1"/>
      <protection locked="0"/>
    </xf>
    <xf numFmtId="169" fontId="30" fillId="15" borderId="24" xfId="4" applyNumberFormat="1" applyFont="1" applyFill="1" applyBorder="1" applyAlignment="1" applyProtection="1">
      <alignment horizontal="center" vertical="center" wrapText="1"/>
      <protection locked="0"/>
    </xf>
    <xf numFmtId="0" fontId="74" fillId="0" borderId="23" xfId="0" applyFont="1" applyBorder="1" applyAlignment="1" applyProtection="1">
      <alignment horizontal="center" vertical="center"/>
      <protection hidden="1"/>
    </xf>
    <xf numFmtId="0" fontId="74" fillId="0" borderId="24" xfId="0" applyFont="1" applyBorder="1" applyAlignment="1" applyProtection="1">
      <alignment horizontal="center" vertical="center"/>
      <protection hidden="1"/>
    </xf>
    <xf numFmtId="0" fontId="15" fillId="0" borderId="0" xfId="0" quotePrefix="1" applyFont="1" applyAlignment="1" applyProtection="1">
      <alignment horizontal="left" vertical="top" wrapText="1"/>
      <protection hidden="1"/>
    </xf>
    <xf numFmtId="0" fontId="15" fillId="0" borderId="7" xfId="0" quotePrefix="1" applyFont="1" applyBorder="1" applyAlignment="1" applyProtection="1">
      <alignment horizontal="left" vertical="top" wrapText="1"/>
      <protection hidden="1"/>
    </xf>
    <xf numFmtId="0" fontId="0" fillId="3" borderId="0" xfId="0" applyFill="1" applyAlignment="1">
      <alignment horizontal="center"/>
    </xf>
    <xf numFmtId="0" fontId="0" fillId="3" borderId="20" xfId="0" applyFill="1" applyBorder="1" applyAlignment="1">
      <alignment horizontal="center"/>
    </xf>
    <xf numFmtId="168" fontId="30" fillId="0" borderId="12" xfId="0" applyNumberFormat="1" applyFont="1" applyBorder="1" applyAlignment="1" applyProtection="1">
      <alignment horizontal="center" vertical="center" wrapText="1"/>
      <protection hidden="1"/>
    </xf>
    <xf numFmtId="168" fontId="65" fillId="0" borderId="12" xfId="0" applyNumberFormat="1" applyFont="1" applyBorder="1" applyAlignment="1" applyProtection="1">
      <alignment horizontal="center" vertical="center" wrapText="1"/>
      <protection hidden="1"/>
    </xf>
    <xf numFmtId="168" fontId="65" fillId="15" borderId="12" xfId="0" applyNumberFormat="1" applyFont="1" applyFill="1" applyBorder="1" applyAlignment="1" applyProtection="1">
      <alignment horizontal="center" vertical="center" wrapText="1"/>
      <protection locked="0"/>
    </xf>
    <xf numFmtId="0" fontId="30" fillId="3" borderId="12"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wrapText="1"/>
      <protection locked="0"/>
    </xf>
    <xf numFmtId="0" fontId="30" fillId="2" borderId="0" xfId="0" applyFont="1" applyFill="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71" fillId="0" borderId="0" xfId="0" applyFont="1" applyAlignment="1" applyProtection="1">
      <alignment horizontal="center"/>
      <protection hidden="1"/>
    </xf>
    <xf numFmtId="0" fontId="3" fillId="17" borderId="0" xfId="0" applyFont="1" applyFill="1" applyAlignment="1" applyProtection="1">
      <alignment vertical="center" wrapText="1"/>
      <protection hidden="1"/>
    </xf>
    <xf numFmtId="0" fontId="67" fillId="17" borderId="12" xfId="0" applyFont="1" applyFill="1" applyBorder="1" applyAlignment="1" applyProtection="1">
      <alignment horizontal="center" vertical="center"/>
      <protection hidden="1"/>
    </xf>
    <xf numFmtId="0" fontId="10" fillId="3" borderId="0" xfId="0" quotePrefix="1" applyFont="1" applyFill="1" applyAlignment="1" applyProtection="1">
      <alignment horizontal="left" vertical="top" wrapText="1"/>
      <protection hidden="1"/>
    </xf>
    <xf numFmtId="0" fontId="15" fillId="0" borderId="0" xfId="0" quotePrefix="1" applyFont="1" applyAlignment="1" applyProtection="1">
      <alignment horizontal="left" vertical="center" wrapText="1"/>
      <protection hidden="1"/>
    </xf>
    <xf numFmtId="0" fontId="10" fillId="0" borderId="7" xfId="0" quotePrefix="1" applyFont="1" applyBorder="1" applyAlignment="1">
      <alignment horizontal="left" vertical="center" wrapText="1"/>
    </xf>
    <xf numFmtId="0" fontId="10" fillId="0" borderId="0" xfId="0" quotePrefix="1" applyFont="1" applyAlignment="1">
      <alignment horizontal="left" vertical="center" wrapText="1"/>
    </xf>
    <xf numFmtId="0" fontId="15" fillId="0" borderId="0" xfId="0" applyFont="1" applyAlignment="1">
      <alignment horizontal="left" vertical="top" wrapText="1"/>
    </xf>
    <xf numFmtId="0" fontId="56" fillId="0" borderId="0" xfId="0" applyFont="1" applyAlignment="1">
      <alignment horizontal="center" vertical="top" wrapText="1"/>
    </xf>
    <xf numFmtId="0" fontId="74" fillId="0" borderId="4" xfId="0" applyFont="1" applyBorder="1" applyAlignment="1">
      <alignment horizontal="left" vertical="center"/>
    </xf>
    <xf numFmtId="0" fontId="42" fillId="0" borderId="0" xfId="0" applyFont="1" applyAlignment="1">
      <alignment horizontal="left" vertical="top" wrapText="1"/>
    </xf>
    <xf numFmtId="0" fontId="57" fillId="0" borderId="0" xfId="0" applyFont="1" applyAlignment="1">
      <alignment horizontal="left" vertical="top" wrapText="1"/>
    </xf>
    <xf numFmtId="0" fontId="60" fillId="12" borderId="13" xfId="0" applyFont="1" applyFill="1" applyBorder="1" applyAlignment="1">
      <alignment horizontal="center" vertical="top"/>
    </xf>
    <xf numFmtId="0" fontId="60" fillId="12" borderId="9" xfId="0" applyFont="1" applyFill="1" applyBorder="1" applyAlignment="1">
      <alignment horizontal="center" vertical="top"/>
    </xf>
    <xf numFmtId="0" fontId="60" fillId="12" borderId="32" xfId="0" applyFont="1" applyFill="1" applyBorder="1" applyAlignment="1">
      <alignment horizontal="center" vertical="top"/>
    </xf>
    <xf numFmtId="0" fontId="60" fillId="12" borderId="8" xfId="0" applyFont="1" applyFill="1" applyBorder="1" applyAlignment="1">
      <alignment horizontal="center" vertical="top"/>
    </xf>
    <xf numFmtId="0" fontId="60" fillId="12" borderId="33" xfId="0" applyFont="1" applyFill="1" applyBorder="1" applyAlignment="1">
      <alignment horizontal="center" vertical="top"/>
    </xf>
    <xf numFmtId="0" fontId="15" fillId="0" borderId="0" xfId="0" quotePrefix="1" applyFont="1" applyAlignment="1">
      <alignment horizontal="left" vertical="top"/>
    </xf>
    <xf numFmtId="0" fontId="15" fillId="0" borderId="0" xfId="0" applyFont="1" applyAlignment="1">
      <alignment horizontal="left" vertical="top"/>
    </xf>
    <xf numFmtId="0" fontId="74" fillId="0" borderId="3" xfId="0" applyFont="1" applyBorder="1" applyAlignment="1">
      <alignment horizontal="left" vertical="center"/>
    </xf>
    <xf numFmtId="0" fontId="33"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62" fillId="0" borderId="0" xfId="0" applyFont="1" applyAlignment="1">
      <alignment horizontal="center" vertical="center" wrapText="1"/>
    </xf>
    <xf numFmtId="0" fontId="62" fillId="0" borderId="20" xfId="0" applyFont="1" applyBorder="1" applyAlignment="1">
      <alignment horizontal="center" vertical="center" wrapText="1"/>
    </xf>
    <xf numFmtId="0" fontId="74" fillId="13" borderId="34" xfId="0" applyFont="1" applyFill="1" applyBorder="1" applyAlignment="1">
      <alignment horizontal="center" vertical="center"/>
    </xf>
    <xf numFmtId="0" fontId="74" fillId="13" borderId="35" xfId="0" applyFont="1" applyFill="1" applyBorder="1" applyAlignment="1">
      <alignment horizontal="center" vertical="center"/>
    </xf>
    <xf numFmtId="0" fontId="15" fillId="13" borderId="34" xfId="0" applyFont="1" applyFill="1" applyBorder="1" applyAlignment="1">
      <alignment horizontal="center" vertical="center" wrapText="1"/>
    </xf>
    <xf numFmtId="0" fontId="15" fillId="13" borderId="36" xfId="0" applyFont="1" applyFill="1" applyBorder="1" applyAlignment="1">
      <alignment horizontal="center" vertical="center" wrapText="1"/>
    </xf>
    <xf numFmtId="49" fontId="30" fillId="13" borderId="38" xfId="0" quotePrefix="1" applyNumberFormat="1" applyFont="1" applyFill="1" applyBorder="1" applyAlignment="1">
      <alignment horizontal="left" vertical="center" wrapText="1"/>
    </xf>
    <xf numFmtId="49" fontId="30" fillId="13" borderId="39" xfId="0" applyNumberFormat="1" applyFont="1" applyFill="1" applyBorder="1" applyAlignment="1">
      <alignment horizontal="left" vertical="center" wrapText="1"/>
    </xf>
    <xf numFmtId="49" fontId="30" fillId="13" borderId="36" xfId="0" applyNumberFormat="1" applyFont="1" applyFill="1" applyBorder="1" applyAlignment="1">
      <alignment horizontal="left" vertical="center" wrapText="1"/>
    </xf>
    <xf numFmtId="0" fontId="74" fillId="13" borderId="40" xfId="0" applyFont="1" applyFill="1" applyBorder="1" applyAlignment="1">
      <alignment horizontal="center" vertical="center"/>
    </xf>
    <xf numFmtId="0" fontId="74" fillId="13" borderId="41" xfId="0" applyFont="1" applyFill="1" applyBorder="1" applyAlignment="1">
      <alignment horizontal="center" vertical="center"/>
    </xf>
    <xf numFmtId="0" fontId="15" fillId="13" borderId="42" xfId="0" applyFont="1" applyFill="1" applyBorder="1" applyAlignment="1">
      <alignment horizontal="center" vertical="center" wrapText="1"/>
    </xf>
    <xf numFmtId="0" fontId="15" fillId="13" borderId="43" xfId="0" applyFont="1" applyFill="1" applyBorder="1" applyAlignment="1">
      <alignment horizontal="center" vertical="center" wrapText="1"/>
    </xf>
    <xf numFmtId="49" fontId="30" fillId="13" borderId="45" xfId="0" quotePrefix="1" applyNumberFormat="1" applyFont="1" applyFill="1" applyBorder="1" applyAlignment="1">
      <alignment wrapText="1"/>
    </xf>
    <xf numFmtId="49" fontId="30" fillId="13" borderId="46" xfId="0" applyNumberFormat="1" applyFont="1" applyFill="1" applyBorder="1" applyAlignment="1">
      <alignment wrapText="1"/>
    </xf>
    <xf numFmtId="49" fontId="30" fillId="13" borderId="47" xfId="0" applyNumberFormat="1" applyFont="1" applyFill="1" applyBorder="1" applyAlignment="1">
      <alignment wrapText="1"/>
    </xf>
    <xf numFmtId="0" fontId="85" fillId="3" borderId="25" xfId="0" applyFont="1" applyFill="1" applyBorder="1" applyAlignment="1" applyProtection="1">
      <alignment horizontal="left" vertical="center"/>
      <protection hidden="1"/>
    </xf>
    <xf numFmtId="0" fontId="85" fillId="3" borderId="2" xfId="0" applyFont="1" applyFill="1" applyBorder="1" applyAlignment="1" applyProtection="1">
      <alignment horizontal="left" vertical="center"/>
      <protection hidden="1"/>
    </xf>
    <xf numFmtId="0" fontId="85" fillId="3" borderId="63" xfId="0" applyFont="1" applyFill="1" applyBorder="1" applyAlignment="1" applyProtection="1">
      <alignment horizontal="left" vertical="center"/>
      <protection hidden="1"/>
    </xf>
    <xf numFmtId="0" fontId="85" fillId="3" borderId="27" xfId="0" applyFont="1" applyFill="1" applyBorder="1" applyAlignment="1" applyProtection="1">
      <alignment horizontal="left" vertical="center"/>
      <protection hidden="1"/>
    </xf>
    <xf numFmtId="0" fontId="88" fillId="17" borderId="10" xfId="0" applyFont="1" applyFill="1" applyBorder="1" applyAlignment="1" applyProtection="1">
      <alignment horizontal="center" vertical="center"/>
      <protection hidden="1"/>
    </xf>
    <xf numFmtId="0" fontId="88" fillId="17" borderId="0" xfId="0" applyFont="1" applyFill="1" applyAlignment="1" applyProtection="1">
      <alignment horizontal="center" vertical="center"/>
      <protection hidden="1"/>
    </xf>
    <xf numFmtId="0" fontId="85" fillId="3" borderId="65" xfId="0" applyFont="1" applyFill="1" applyBorder="1" applyAlignment="1" applyProtection="1">
      <alignment horizontal="left" vertical="center"/>
      <protection hidden="1"/>
    </xf>
    <xf numFmtId="0" fontId="85" fillId="3" borderId="1" xfId="0" applyFont="1" applyFill="1" applyBorder="1" applyAlignment="1" applyProtection="1">
      <alignment horizontal="left" vertical="center"/>
      <protection hidden="1"/>
    </xf>
    <xf numFmtId="0" fontId="87" fillId="17" borderId="48" xfId="0" applyFont="1" applyFill="1" applyBorder="1" applyAlignment="1" applyProtection="1">
      <alignment horizontal="center" vertical="center"/>
      <protection hidden="1"/>
    </xf>
    <xf numFmtId="0" fontId="87" fillId="17" borderId="71" xfId="0" applyFont="1" applyFill="1" applyBorder="1" applyAlignment="1" applyProtection="1">
      <alignment horizontal="center" vertical="center"/>
      <protection hidden="1"/>
    </xf>
    <xf numFmtId="0" fontId="87" fillId="17" borderId="72" xfId="0" applyFont="1" applyFill="1" applyBorder="1" applyAlignment="1" applyProtection="1">
      <alignment horizontal="center" vertical="center"/>
      <protection hidden="1"/>
    </xf>
    <xf numFmtId="0" fontId="40" fillId="6" borderId="0" xfId="0" applyFont="1" applyFill="1" applyAlignment="1">
      <alignment horizontal="left" vertical="center" wrapText="1"/>
    </xf>
    <xf numFmtId="0" fontId="5" fillId="6" borderId="0" xfId="0" applyFont="1" applyFill="1" applyAlignment="1">
      <alignment horizontal="left" vertical="center"/>
    </xf>
  </cellXfs>
  <cellStyles count="5">
    <cellStyle name="Comma" xfId="4" builtinId="3"/>
    <cellStyle name="Currency" xfId="1" builtinId="4"/>
    <cellStyle name="Hyperlink" xfId="2" builtinId="8"/>
    <cellStyle name="Hyperlink 2" xfId="3" xr:uid="{F08CB274-E422-4AA8-804B-51AA7845CBBF}"/>
    <cellStyle name="Normal" xfId="0" builtinId="0"/>
  </cellStyles>
  <dxfs count="11">
    <dxf>
      <font>
        <color theme="0"/>
      </font>
    </dxf>
    <dxf>
      <font>
        <color theme="0"/>
      </font>
    </dxf>
    <dxf>
      <font>
        <color theme="0"/>
      </font>
    </dxf>
    <dxf>
      <font>
        <color rgb="FFFF0000"/>
      </font>
      <fill>
        <patternFill>
          <bgColor theme="0" tint="-0.34998626667073579"/>
        </patternFill>
      </fill>
    </dxf>
    <dxf>
      <font>
        <color rgb="FF9C0006"/>
      </font>
    </dxf>
    <dxf>
      <fill>
        <patternFill patternType="darkDown"/>
      </fill>
    </dxf>
    <dxf>
      <font>
        <color theme="0"/>
      </font>
    </dxf>
    <dxf>
      <font>
        <color rgb="FF9C0006"/>
      </font>
    </dxf>
    <dxf>
      <font>
        <color rgb="FF9C0006"/>
      </font>
    </dxf>
    <dxf>
      <font>
        <color theme="0"/>
      </font>
    </dxf>
    <dxf>
      <font>
        <color rgb="FF9C0006"/>
      </font>
    </dxf>
  </dxfs>
  <tableStyles count="0" defaultTableStyle="TableStyleMedium2" defaultPivotStyle="PivotStyleLight16"/>
  <colors>
    <mruColors>
      <color rgb="FFF85208"/>
      <color rgb="FF142C41"/>
      <color rgb="FF142C42"/>
      <color rgb="FF063E6E"/>
      <color rgb="FF063F6E"/>
      <color rgb="FF063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984250</xdr:colOff>
          <xdr:row>14</xdr:row>
          <xdr:rowOff>0</xdr:rowOff>
        </xdr:from>
        <xdr:to>
          <xdr:col>10</xdr:col>
          <xdr:colOff>304800</xdr:colOff>
          <xdr:row>19</xdr:row>
          <xdr:rowOff>304800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1260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18</xdr:row>
          <xdr:rowOff>260350</xdr:rowOff>
        </xdr:from>
        <xdr:to>
          <xdr:col>5</xdr:col>
          <xdr:colOff>431800</xdr:colOff>
          <xdr:row>20</xdr:row>
          <xdr:rowOff>127000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13</xdr:row>
          <xdr:rowOff>260350</xdr:rowOff>
        </xdr:from>
        <xdr:to>
          <xdr:col>5</xdr:col>
          <xdr:colOff>431800</xdr:colOff>
          <xdr:row>18</xdr:row>
          <xdr:rowOff>127000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34</a:t>
              </a:r>
            </a:p>
          </xdr:txBody>
        </xdr:sp>
        <xdr:clientData/>
      </xdr:twoCellAnchor>
    </mc:Choice>
    <mc:Fallback/>
  </mc:AlternateContent>
  <xdr:twoCellAnchor editAs="oneCell">
    <xdr:from>
      <xdr:col>9</xdr:col>
      <xdr:colOff>192344</xdr:colOff>
      <xdr:row>0</xdr:row>
      <xdr:rowOff>387351</xdr:rowOff>
    </xdr:from>
    <xdr:to>
      <xdr:col>11</xdr:col>
      <xdr:colOff>704850</xdr:colOff>
      <xdr:row>1</xdr:row>
      <xdr:rowOff>222251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6694" y="387351"/>
          <a:ext cx="2442906"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1104900</xdr:colOff>
          <xdr:row>20</xdr:row>
          <xdr:rowOff>260350</xdr:rowOff>
        </xdr:from>
        <xdr:to>
          <xdr:col>5</xdr:col>
          <xdr:colOff>431800</xdr:colOff>
          <xdr:row>22</xdr:row>
          <xdr:rowOff>120650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34</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1905</xdr:colOff>
      <xdr:row>8</xdr:row>
      <xdr:rowOff>180975</xdr:rowOff>
    </xdr:from>
    <xdr:to>
      <xdr:col>2</xdr:col>
      <xdr:colOff>583369</xdr:colOff>
      <xdr:row>9</xdr:row>
      <xdr:rowOff>158750</xdr:rowOff>
    </xdr:to>
    <xdr:sp macro="" textlink="">
      <xdr:nvSpPr>
        <xdr:cNvPr id="2" name="Check Box 15" hidden="1">
          <a:extLst>
            <a:ext uri="{FF2B5EF4-FFF2-40B4-BE49-F238E27FC236}">
              <a16:creationId xmlns:a16="http://schemas.microsoft.com/office/drawing/2014/main" id="{00000000-0008-0000-0900-000002000000}"/>
            </a:ext>
          </a:extLst>
        </xdr:cNvPr>
        <xdr:cNvSpPr/>
      </xdr:nvSpPr>
      <xdr:spPr>
        <a:xfrm>
          <a:off x="1208405" y="2581275"/>
          <a:ext cx="581464" cy="22542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374650</xdr:colOff>
          <xdr:row>19</xdr:row>
          <xdr:rowOff>203200</xdr:rowOff>
        </xdr:from>
        <xdr:to>
          <xdr:col>2</xdr:col>
          <xdr:colOff>2774950</xdr:colOff>
          <xdr:row>21</xdr:row>
          <xdr:rowOff>69850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9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19</xdr:row>
          <xdr:rowOff>38100</xdr:rowOff>
        </xdr:from>
        <xdr:to>
          <xdr:col>2</xdr:col>
          <xdr:colOff>3384550</xdr:colOff>
          <xdr:row>20</xdr:row>
          <xdr:rowOff>12700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9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17</xdr:row>
          <xdr:rowOff>38100</xdr:rowOff>
        </xdr:from>
        <xdr:to>
          <xdr:col>3</xdr:col>
          <xdr:colOff>0</xdr:colOff>
          <xdr:row>18</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9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Document displaying total peak load of the Data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18</xdr:row>
          <xdr:rowOff>31750</xdr:rowOff>
        </xdr:from>
        <xdr:to>
          <xdr:col>3</xdr:col>
          <xdr:colOff>0</xdr:colOff>
          <xdr:row>19</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9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Document displaying total IT load and PUE of the Data Center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xdr:row>
          <xdr:rowOff>488950</xdr:rowOff>
        </xdr:from>
        <xdr:to>
          <xdr:col>3</xdr:col>
          <xdr:colOff>279400</xdr:colOff>
          <xdr:row>6</xdr:row>
          <xdr:rowOff>76200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9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5</xdr:row>
          <xdr:rowOff>317500</xdr:rowOff>
        </xdr:from>
        <xdr:to>
          <xdr:col>3</xdr:col>
          <xdr:colOff>279400</xdr:colOff>
          <xdr:row>7</xdr:row>
          <xdr:rowOff>76200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9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336550</xdr:rowOff>
        </xdr:from>
        <xdr:to>
          <xdr:col>3</xdr:col>
          <xdr:colOff>279400</xdr:colOff>
          <xdr:row>8</xdr:row>
          <xdr:rowOff>76200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9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336550</xdr:rowOff>
        </xdr:from>
        <xdr:to>
          <xdr:col>3</xdr:col>
          <xdr:colOff>279400</xdr:colOff>
          <xdr:row>9</xdr:row>
          <xdr:rowOff>76200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9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31750</xdr:rowOff>
        </xdr:from>
        <xdr:to>
          <xdr:col>3</xdr:col>
          <xdr:colOff>279400</xdr:colOff>
          <xdr:row>10</xdr:row>
          <xdr:rowOff>50800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9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31750</xdr:rowOff>
        </xdr:from>
        <xdr:to>
          <xdr:col>3</xdr:col>
          <xdr:colOff>298450</xdr:colOff>
          <xdr:row>11</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9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0</xdr:rowOff>
        </xdr:from>
        <xdr:to>
          <xdr:col>3</xdr:col>
          <xdr:colOff>279400</xdr:colOff>
          <xdr:row>12</xdr:row>
          <xdr:rowOff>50800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9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31750</xdr:rowOff>
        </xdr:from>
        <xdr:to>
          <xdr:col>3</xdr:col>
          <xdr:colOff>279400</xdr:colOff>
          <xdr:row>13</xdr:row>
          <xdr:rowOff>50800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9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13</xdr:row>
          <xdr:rowOff>38100</xdr:rowOff>
        </xdr:from>
        <xdr:to>
          <xdr:col>3</xdr:col>
          <xdr:colOff>279400</xdr:colOff>
          <xdr:row>14</xdr:row>
          <xdr:rowOff>69850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9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21</xdr:row>
          <xdr:rowOff>0</xdr:rowOff>
        </xdr:from>
        <xdr:to>
          <xdr:col>2</xdr:col>
          <xdr:colOff>2774950</xdr:colOff>
          <xdr:row>22</xdr:row>
          <xdr:rowOff>38100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9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 in excel format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22</xdr:row>
          <xdr:rowOff>12700</xdr:rowOff>
        </xdr:from>
        <xdr:to>
          <xdr:col>2</xdr:col>
          <xdr:colOff>2908300</xdr:colOff>
          <xdr:row>23</xdr:row>
          <xdr:rowOff>31750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9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Data Centers Data Collection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25</xdr:row>
          <xdr:rowOff>12700</xdr:rowOff>
        </xdr:from>
        <xdr:to>
          <xdr:col>2</xdr:col>
          <xdr:colOff>3384550</xdr:colOff>
          <xdr:row>26</xdr:row>
          <xdr:rowOff>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9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24</xdr:row>
          <xdr:rowOff>12700</xdr:rowOff>
        </xdr:from>
        <xdr:to>
          <xdr:col>2</xdr:col>
          <xdr:colOff>3384550</xdr:colOff>
          <xdr:row>25</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9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26</xdr:row>
          <xdr:rowOff>0</xdr:rowOff>
        </xdr:from>
        <xdr:to>
          <xdr:col>3</xdr:col>
          <xdr:colOff>279400</xdr:colOff>
          <xdr:row>27</xdr:row>
          <xdr:rowOff>38100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9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Operational Data (Commissioning report if available)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27</xdr:row>
          <xdr:rowOff>0</xdr:rowOff>
        </xdr:from>
        <xdr:to>
          <xdr:col>3</xdr:col>
          <xdr:colOff>279400</xdr:colOff>
          <xdr:row>28</xdr:row>
          <xdr:rowOff>38100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9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Analysis or M&amp;V Report, as applicable</a:t>
              </a:r>
            </a:p>
          </xdr:txBody>
        </xdr:sp>
        <xdr:clientData fLocksWithSheet="0"/>
      </xdr:twoCellAnchor>
    </mc:Choice>
    <mc:Fallback/>
  </mc:AlternateContent>
  <xdr:twoCellAnchor editAs="oneCell">
    <xdr:from>
      <xdr:col>5</xdr:col>
      <xdr:colOff>1758832</xdr:colOff>
      <xdr:row>0</xdr:row>
      <xdr:rowOff>431800</xdr:rowOff>
    </xdr:from>
    <xdr:to>
      <xdr:col>8</xdr:col>
      <xdr:colOff>0</xdr:colOff>
      <xdr:row>1</xdr:row>
      <xdr:rowOff>241300</xdr:rowOff>
    </xdr:to>
    <xdr:pic>
      <xdr:nvPicPr>
        <xdr:cNvPr id="3" name="Picture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1532" y="431800"/>
          <a:ext cx="2438518"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234950</xdr:colOff>
      <xdr:row>0</xdr:row>
      <xdr:rowOff>463134</xdr:rowOff>
    </xdr:from>
    <xdr:to>
      <xdr:col>13</xdr:col>
      <xdr:colOff>596900</xdr:colOff>
      <xdr:row>1</xdr:row>
      <xdr:rowOff>274948</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2000" y="463134"/>
          <a:ext cx="2254250" cy="523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xdr:colOff>
      <xdr:row>18</xdr:row>
      <xdr:rowOff>180975</xdr:rowOff>
    </xdr:from>
    <xdr:to>
      <xdr:col>2</xdr:col>
      <xdr:colOff>583369</xdr:colOff>
      <xdr:row>19</xdr:row>
      <xdr:rowOff>1002</xdr:rowOff>
    </xdr:to>
    <xdr:sp macro="" textlink="">
      <xdr:nvSpPr>
        <xdr:cNvPr id="3" name="Check Box 15" hidden="1">
          <a:extLst>
            <a:ext uri="{FF2B5EF4-FFF2-40B4-BE49-F238E27FC236}">
              <a16:creationId xmlns:a16="http://schemas.microsoft.com/office/drawing/2014/main" id="{00000000-0008-0000-0A00-000003000000}"/>
            </a:ext>
          </a:extLst>
        </xdr:cNvPr>
        <xdr:cNvSpPr/>
      </xdr:nvSpPr>
      <xdr:spPr>
        <a:xfrm>
          <a:off x="1100455" y="3121025"/>
          <a:ext cx="581464" cy="21272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374650</xdr:colOff>
          <xdr:row>29</xdr:row>
          <xdr:rowOff>203200</xdr:rowOff>
        </xdr:from>
        <xdr:to>
          <xdr:col>5</xdr:col>
          <xdr:colOff>158750</xdr:colOff>
          <xdr:row>31</xdr:row>
          <xdr:rowOff>69850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A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29</xdr:row>
          <xdr:rowOff>38100</xdr:rowOff>
        </xdr:from>
        <xdr:to>
          <xdr:col>5</xdr:col>
          <xdr:colOff>736600</xdr:colOff>
          <xdr:row>30</xdr:row>
          <xdr:rowOff>12700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A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27</xdr:row>
          <xdr:rowOff>38100</xdr:rowOff>
        </xdr:from>
        <xdr:to>
          <xdr:col>5</xdr:col>
          <xdr:colOff>882650</xdr:colOff>
          <xdr:row>28</xdr:row>
          <xdr:rowOff>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A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Document displaying total peak load of the Data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28</xdr:row>
          <xdr:rowOff>31750</xdr:rowOff>
        </xdr:from>
        <xdr:to>
          <xdr:col>5</xdr:col>
          <xdr:colOff>882650</xdr:colOff>
          <xdr:row>29</xdr:row>
          <xdr:rowOff>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A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Document displaying total IT load and PUE of the Data Center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14</xdr:row>
          <xdr:rowOff>304800</xdr:rowOff>
        </xdr:from>
        <xdr:to>
          <xdr:col>5</xdr:col>
          <xdr:colOff>793750</xdr:colOff>
          <xdr:row>16</xdr:row>
          <xdr:rowOff>76200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A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15</xdr:row>
          <xdr:rowOff>317500</xdr:rowOff>
        </xdr:from>
        <xdr:to>
          <xdr:col>3</xdr:col>
          <xdr:colOff>279400</xdr:colOff>
          <xdr:row>17</xdr:row>
          <xdr:rowOff>76200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A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16</xdr:row>
          <xdr:rowOff>336550</xdr:rowOff>
        </xdr:from>
        <xdr:to>
          <xdr:col>3</xdr:col>
          <xdr:colOff>279400</xdr:colOff>
          <xdr:row>18</xdr:row>
          <xdr:rowOff>76200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A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17</xdr:row>
          <xdr:rowOff>234950</xdr:rowOff>
        </xdr:from>
        <xdr:to>
          <xdr:col>6</xdr:col>
          <xdr:colOff>311150</xdr:colOff>
          <xdr:row>19</xdr:row>
          <xdr:rowOff>76200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A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19</xdr:row>
          <xdr:rowOff>31750</xdr:rowOff>
        </xdr:from>
        <xdr:to>
          <xdr:col>3</xdr:col>
          <xdr:colOff>279400</xdr:colOff>
          <xdr:row>20</xdr:row>
          <xdr:rowOff>50800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A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20</xdr:row>
          <xdr:rowOff>31750</xdr:rowOff>
        </xdr:from>
        <xdr:to>
          <xdr:col>3</xdr:col>
          <xdr:colOff>298450</xdr:colOff>
          <xdr:row>21</xdr:row>
          <xdr:rowOff>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A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21</xdr:row>
          <xdr:rowOff>0</xdr:rowOff>
        </xdr:from>
        <xdr:to>
          <xdr:col>3</xdr:col>
          <xdr:colOff>279400</xdr:colOff>
          <xdr:row>22</xdr:row>
          <xdr:rowOff>50800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A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22</xdr:row>
          <xdr:rowOff>31750</xdr:rowOff>
        </xdr:from>
        <xdr:to>
          <xdr:col>3</xdr:col>
          <xdr:colOff>279400</xdr:colOff>
          <xdr:row>23</xdr:row>
          <xdr:rowOff>50800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A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23</xdr:row>
          <xdr:rowOff>38100</xdr:rowOff>
        </xdr:from>
        <xdr:to>
          <xdr:col>3</xdr:col>
          <xdr:colOff>279400</xdr:colOff>
          <xdr:row>24</xdr:row>
          <xdr:rowOff>69850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A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31</xdr:row>
          <xdr:rowOff>0</xdr:rowOff>
        </xdr:from>
        <xdr:to>
          <xdr:col>5</xdr:col>
          <xdr:colOff>730250</xdr:colOff>
          <xdr:row>32</xdr:row>
          <xdr:rowOff>38100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A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 in excel format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32</xdr:row>
          <xdr:rowOff>12700</xdr:rowOff>
        </xdr:from>
        <xdr:to>
          <xdr:col>5</xdr:col>
          <xdr:colOff>273050</xdr:colOff>
          <xdr:row>33</xdr:row>
          <xdr:rowOff>31750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A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Data Centers Data Collection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35</xdr:row>
          <xdr:rowOff>12700</xdr:rowOff>
        </xdr:from>
        <xdr:to>
          <xdr:col>5</xdr:col>
          <xdr:colOff>736600</xdr:colOff>
          <xdr:row>36</xdr:row>
          <xdr:rowOff>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A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34</xdr:row>
          <xdr:rowOff>12700</xdr:rowOff>
        </xdr:from>
        <xdr:to>
          <xdr:col>5</xdr:col>
          <xdr:colOff>736600</xdr:colOff>
          <xdr:row>35</xdr:row>
          <xdr:rowOff>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A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36</xdr:row>
          <xdr:rowOff>0</xdr:rowOff>
        </xdr:from>
        <xdr:to>
          <xdr:col>3</xdr:col>
          <xdr:colOff>279400</xdr:colOff>
          <xdr:row>37</xdr:row>
          <xdr:rowOff>38100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A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Operational Data (Commissioning report if available)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37</xdr:row>
          <xdr:rowOff>0</xdr:rowOff>
        </xdr:from>
        <xdr:to>
          <xdr:col>3</xdr:col>
          <xdr:colOff>279400</xdr:colOff>
          <xdr:row>38</xdr:row>
          <xdr:rowOff>38100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A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Analysis or M&amp;V Report, as applicable</a:t>
              </a:r>
            </a:p>
          </xdr:txBody>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11</xdr:col>
      <xdr:colOff>141634</xdr:colOff>
      <xdr:row>0</xdr:row>
      <xdr:rowOff>431800</xdr:rowOff>
    </xdr:from>
    <xdr:to>
      <xdr:col>13</xdr:col>
      <xdr:colOff>590550</xdr:colOff>
      <xdr:row>1</xdr:row>
      <xdr:rowOff>273049</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4234" y="431800"/>
          <a:ext cx="2341216"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xdr:colOff>
      <xdr:row>24</xdr:row>
      <xdr:rowOff>180975</xdr:rowOff>
    </xdr:from>
    <xdr:to>
      <xdr:col>2</xdr:col>
      <xdr:colOff>583369</xdr:colOff>
      <xdr:row>25</xdr:row>
      <xdr:rowOff>0</xdr:rowOff>
    </xdr:to>
    <xdr:sp macro="" textlink="">
      <xdr:nvSpPr>
        <xdr:cNvPr id="3" name="Check Box 15" hidden="1">
          <a:extLst>
            <a:ext uri="{FF2B5EF4-FFF2-40B4-BE49-F238E27FC236}">
              <a16:creationId xmlns:a16="http://schemas.microsoft.com/office/drawing/2014/main" id="{00000000-0008-0000-0B00-000003000000}"/>
            </a:ext>
          </a:extLst>
        </xdr:cNvPr>
        <xdr:cNvSpPr/>
      </xdr:nvSpPr>
      <xdr:spPr>
        <a:xfrm>
          <a:off x="1100455" y="3121025"/>
          <a:ext cx="578289" cy="2159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374650</xdr:colOff>
          <xdr:row>35</xdr:row>
          <xdr:rowOff>215900</xdr:rowOff>
        </xdr:from>
        <xdr:to>
          <xdr:col>5</xdr:col>
          <xdr:colOff>584200</xdr:colOff>
          <xdr:row>37</xdr:row>
          <xdr:rowOff>76200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B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35</xdr:row>
          <xdr:rowOff>38100</xdr:rowOff>
        </xdr:from>
        <xdr:to>
          <xdr:col>5</xdr:col>
          <xdr:colOff>787400</xdr:colOff>
          <xdr:row>36</xdr:row>
          <xdr:rowOff>12700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B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33</xdr:row>
          <xdr:rowOff>38100</xdr:rowOff>
        </xdr:from>
        <xdr:to>
          <xdr:col>5</xdr:col>
          <xdr:colOff>933450</xdr:colOff>
          <xdr:row>34</xdr:row>
          <xdr:rowOff>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B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Proposal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34</xdr:row>
          <xdr:rowOff>31750</xdr:rowOff>
        </xdr:from>
        <xdr:to>
          <xdr:col>5</xdr:col>
          <xdr:colOff>933450</xdr:colOff>
          <xdr:row>35</xdr:row>
          <xdr:rowOff>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B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EMS or M&amp;V data, as applicable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21</xdr:row>
          <xdr:rowOff>6350</xdr:rowOff>
        </xdr:from>
        <xdr:to>
          <xdr:col>5</xdr:col>
          <xdr:colOff>76200</xdr:colOff>
          <xdr:row>22</xdr:row>
          <xdr:rowOff>44450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B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21</xdr:row>
          <xdr:rowOff>317500</xdr:rowOff>
        </xdr:from>
        <xdr:to>
          <xdr:col>3</xdr:col>
          <xdr:colOff>279400</xdr:colOff>
          <xdr:row>23</xdr:row>
          <xdr:rowOff>76200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B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22</xdr:row>
          <xdr:rowOff>336550</xdr:rowOff>
        </xdr:from>
        <xdr:to>
          <xdr:col>3</xdr:col>
          <xdr:colOff>279400</xdr:colOff>
          <xdr:row>24</xdr:row>
          <xdr:rowOff>76200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B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23</xdr:row>
          <xdr:rowOff>234950</xdr:rowOff>
        </xdr:from>
        <xdr:to>
          <xdr:col>6</xdr:col>
          <xdr:colOff>76200</xdr:colOff>
          <xdr:row>25</xdr:row>
          <xdr:rowOff>50800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B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25</xdr:row>
          <xdr:rowOff>31750</xdr:rowOff>
        </xdr:from>
        <xdr:to>
          <xdr:col>3</xdr:col>
          <xdr:colOff>279400</xdr:colOff>
          <xdr:row>26</xdr:row>
          <xdr:rowOff>50800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B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26</xdr:row>
          <xdr:rowOff>31750</xdr:rowOff>
        </xdr:from>
        <xdr:to>
          <xdr:col>3</xdr:col>
          <xdr:colOff>298450</xdr:colOff>
          <xdr:row>27</xdr:row>
          <xdr:rowOff>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B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27</xdr:row>
          <xdr:rowOff>0</xdr:rowOff>
        </xdr:from>
        <xdr:to>
          <xdr:col>3</xdr:col>
          <xdr:colOff>279400</xdr:colOff>
          <xdr:row>28</xdr:row>
          <xdr:rowOff>50800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B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28</xdr:row>
          <xdr:rowOff>31750</xdr:rowOff>
        </xdr:from>
        <xdr:to>
          <xdr:col>3</xdr:col>
          <xdr:colOff>279400</xdr:colOff>
          <xdr:row>29</xdr:row>
          <xdr:rowOff>50800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B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29</xdr:row>
          <xdr:rowOff>38100</xdr:rowOff>
        </xdr:from>
        <xdr:to>
          <xdr:col>3</xdr:col>
          <xdr:colOff>279400</xdr:colOff>
          <xdr:row>30</xdr:row>
          <xdr:rowOff>69850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B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37</xdr:row>
          <xdr:rowOff>0</xdr:rowOff>
        </xdr:from>
        <xdr:to>
          <xdr:col>2</xdr:col>
          <xdr:colOff>2774950</xdr:colOff>
          <xdr:row>38</xdr:row>
          <xdr:rowOff>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B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Analysis/Model in excel or eQuest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39</xdr:row>
          <xdr:rowOff>146050</xdr:rowOff>
        </xdr:from>
        <xdr:to>
          <xdr:col>6</xdr:col>
          <xdr:colOff>520700</xdr:colOff>
          <xdr:row>41</xdr:row>
          <xdr:rowOff>146050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B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installed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39</xdr:row>
          <xdr:rowOff>12700</xdr:rowOff>
        </xdr:from>
        <xdr:to>
          <xdr:col>5</xdr:col>
          <xdr:colOff>787400</xdr:colOff>
          <xdr:row>40</xdr:row>
          <xdr:rowOff>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B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38</xdr:row>
          <xdr:rowOff>12700</xdr:rowOff>
        </xdr:from>
        <xdr:to>
          <xdr:col>5</xdr:col>
          <xdr:colOff>787400</xdr:colOff>
          <xdr:row>39</xdr:row>
          <xdr:rowOff>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B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41</xdr:row>
          <xdr:rowOff>0</xdr:rowOff>
        </xdr:from>
        <xdr:to>
          <xdr:col>3</xdr:col>
          <xdr:colOff>279400</xdr:colOff>
          <xdr:row>42</xdr:row>
          <xdr:rowOff>38100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B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EMS or M&amp;V data, as applicable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42</xdr:row>
          <xdr:rowOff>0</xdr:rowOff>
        </xdr:from>
        <xdr:to>
          <xdr:col>3</xdr:col>
          <xdr:colOff>279400</xdr:colOff>
          <xdr:row>43</xdr:row>
          <xdr:rowOff>38100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B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Savings Analysis/Model in excel or eQuest</a:t>
              </a:r>
            </a:p>
          </xdr:txBody>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8</xdr:col>
      <xdr:colOff>540880</xdr:colOff>
      <xdr:row>0</xdr:row>
      <xdr:rowOff>246945</xdr:rowOff>
    </xdr:from>
    <xdr:to>
      <xdr:col>11</xdr:col>
      <xdr:colOff>0</xdr:colOff>
      <xdr:row>1</xdr:row>
      <xdr:rowOff>225778</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4269" y="246945"/>
          <a:ext cx="2810509" cy="6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1905</xdr:colOff>
      <xdr:row>45</xdr:row>
      <xdr:rowOff>180975</xdr:rowOff>
    </xdr:from>
    <xdr:ext cx="578289" cy="239426"/>
    <xdr:sp macro="" textlink="">
      <xdr:nvSpPr>
        <xdr:cNvPr id="2" name="Check Box 15" hidden="1">
          <a:extLst>
            <a:ext uri="{FF2B5EF4-FFF2-40B4-BE49-F238E27FC236}">
              <a16:creationId xmlns:a16="http://schemas.microsoft.com/office/drawing/2014/main" id="{00000000-0008-0000-0C00-000002000000}"/>
            </a:ext>
          </a:extLst>
        </xdr:cNvPr>
        <xdr:cNvSpPr/>
      </xdr:nvSpPr>
      <xdr:spPr>
        <a:xfrm>
          <a:off x="1100455" y="3121025"/>
          <a:ext cx="578289" cy="2159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oneCellAnchor>
  <mc:AlternateContent xmlns:mc="http://schemas.openxmlformats.org/markup-compatibility/2006">
    <mc:Choice xmlns:a14="http://schemas.microsoft.com/office/drawing/2010/main" Requires="a14">
      <xdr:twoCellAnchor>
        <xdr:from>
          <xdr:col>1</xdr:col>
          <xdr:colOff>381000</xdr:colOff>
          <xdr:row>42</xdr:row>
          <xdr:rowOff>0</xdr:rowOff>
        </xdr:from>
        <xdr:to>
          <xdr:col>5</xdr:col>
          <xdr:colOff>260350</xdr:colOff>
          <xdr:row>43</xdr:row>
          <xdr:rowOff>12700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C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42</xdr:row>
          <xdr:rowOff>317500</xdr:rowOff>
        </xdr:from>
        <xdr:to>
          <xdr:col>3</xdr:col>
          <xdr:colOff>279400</xdr:colOff>
          <xdr:row>44</xdr:row>
          <xdr:rowOff>76200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C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43</xdr:row>
          <xdr:rowOff>336550</xdr:rowOff>
        </xdr:from>
        <xdr:to>
          <xdr:col>3</xdr:col>
          <xdr:colOff>279400</xdr:colOff>
          <xdr:row>45</xdr:row>
          <xdr:rowOff>76200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C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45</xdr:row>
          <xdr:rowOff>12700</xdr:rowOff>
        </xdr:from>
        <xdr:to>
          <xdr:col>4</xdr:col>
          <xdr:colOff>768350</xdr:colOff>
          <xdr:row>46</xdr:row>
          <xdr:rowOff>76200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C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46</xdr:row>
          <xdr:rowOff>31750</xdr:rowOff>
        </xdr:from>
        <xdr:to>
          <xdr:col>3</xdr:col>
          <xdr:colOff>279400</xdr:colOff>
          <xdr:row>47</xdr:row>
          <xdr:rowOff>50800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C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47</xdr:row>
          <xdr:rowOff>31750</xdr:rowOff>
        </xdr:from>
        <xdr:to>
          <xdr:col>3</xdr:col>
          <xdr:colOff>298450</xdr:colOff>
          <xdr:row>48</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C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48</xdr:row>
          <xdr:rowOff>0</xdr:rowOff>
        </xdr:from>
        <xdr:to>
          <xdr:col>3</xdr:col>
          <xdr:colOff>279400</xdr:colOff>
          <xdr:row>49</xdr:row>
          <xdr:rowOff>50800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C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49</xdr:row>
          <xdr:rowOff>31750</xdr:rowOff>
        </xdr:from>
        <xdr:to>
          <xdr:col>3</xdr:col>
          <xdr:colOff>279400</xdr:colOff>
          <xdr:row>50</xdr:row>
          <xdr:rowOff>50800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C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50</xdr:row>
          <xdr:rowOff>38100</xdr:rowOff>
        </xdr:from>
        <xdr:to>
          <xdr:col>3</xdr:col>
          <xdr:colOff>279400</xdr:colOff>
          <xdr:row>51</xdr:row>
          <xdr:rowOff>69850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C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55</xdr:row>
          <xdr:rowOff>0</xdr:rowOff>
        </xdr:from>
        <xdr:to>
          <xdr:col>3</xdr:col>
          <xdr:colOff>1022350</xdr:colOff>
          <xdr:row>56</xdr:row>
          <xdr:rowOff>12700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C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M&amp;V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56</xdr:row>
          <xdr:rowOff>38100</xdr:rowOff>
        </xdr:from>
        <xdr:to>
          <xdr:col>3</xdr:col>
          <xdr:colOff>1371600</xdr:colOff>
          <xdr:row>56</xdr:row>
          <xdr:rowOff>228600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C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 M&amp;V Report per IPMVP guidelines (If applicable)</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2</xdr:col>
      <xdr:colOff>1905</xdr:colOff>
      <xdr:row>8</xdr:row>
      <xdr:rowOff>180975</xdr:rowOff>
    </xdr:from>
    <xdr:to>
      <xdr:col>2</xdr:col>
      <xdr:colOff>580194</xdr:colOff>
      <xdr:row>9</xdr:row>
      <xdr:rowOff>161925</xdr:rowOff>
    </xdr:to>
    <xdr:sp macro="" textlink="">
      <xdr:nvSpPr>
        <xdr:cNvPr id="2" name="Check Box 15" hidden="1">
          <a:extLst>
            <a:ext uri="{FF2B5EF4-FFF2-40B4-BE49-F238E27FC236}">
              <a16:creationId xmlns:a16="http://schemas.microsoft.com/office/drawing/2014/main" id="{00000000-0008-0000-0D00-000002000000}"/>
            </a:ext>
          </a:extLst>
        </xdr:cNvPr>
        <xdr:cNvSpPr/>
      </xdr:nvSpPr>
      <xdr:spPr>
        <a:xfrm>
          <a:off x="1116330" y="3121025"/>
          <a:ext cx="581464"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374650</xdr:colOff>
          <xdr:row>19</xdr:row>
          <xdr:rowOff>222250</xdr:rowOff>
        </xdr:from>
        <xdr:to>
          <xdr:col>2</xdr:col>
          <xdr:colOff>2774950</xdr:colOff>
          <xdr:row>21</xdr:row>
          <xdr:rowOff>69850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D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19</xdr:row>
          <xdr:rowOff>38100</xdr:rowOff>
        </xdr:from>
        <xdr:to>
          <xdr:col>2</xdr:col>
          <xdr:colOff>3384550</xdr:colOff>
          <xdr:row>20</xdr:row>
          <xdr:rowOff>12700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D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17</xdr:row>
          <xdr:rowOff>38100</xdr:rowOff>
        </xdr:from>
        <xdr:to>
          <xdr:col>3</xdr:col>
          <xdr:colOff>0</xdr:colOff>
          <xdr:row>18</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D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Proposal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18</xdr:row>
          <xdr:rowOff>31750</xdr:rowOff>
        </xdr:from>
        <xdr:to>
          <xdr:col>3</xdr:col>
          <xdr:colOff>0</xdr:colOff>
          <xdr:row>19</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D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EMS or M&amp;V data, as applicable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xdr:row>
          <xdr:rowOff>488950</xdr:rowOff>
        </xdr:from>
        <xdr:to>
          <xdr:col>3</xdr:col>
          <xdr:colOff>279400</xdr:colOff>
          <xdr:row>6</xdr:row>
          <xdr:rowOff>76200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D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5</xdr:row>
          <xdr:rowOff>317500</xdr:rowOff>
        </xdr:from>
        <xdr:to>
          <xdr:col>3</xdr:col>
          <xdr:colOff>279400</xdr:colOff>
          <xdr:row>7</xdr:row>
          <xdr:rowOff>76200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D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336550</xdr:rowOff>
        </xdr:from>
        <xdr:to>
          <xdr:col>3</xdr:col>
          <xdr:colOff>279400</xdr:colOff>
          <xdr:row>8</xdr:row>
          <xdr:rowOff>76200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D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336550</xdr:rowOff>
        </xdr:from>
        <xdr:to>
          <xdr:col>3</xdr:col>
          <xdr:colOff>279400</xdr:colOff>
          <xdr:row>9</xdr:row>
          <xdr:rowOff>76200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D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31750</xdr:rowOff>
        </xdr:from>
        <xdr:to>
          <xdr:col>3</xdr:col>
          <xdr:colOff>279400</xdr:colOff>
          <xdr:row>10</xdr:row>
          <xdr:rowOff>50800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D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31750</xdr:rowOff>
        </xdr:from>
        <xdr:to>
          <xdr:col>3</xdr:col>
          <xdr:colOff>298450</xdr:colOff>
          <xdr:row>11</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D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0</xdr:rowOff>
        </xdr:from>
        <xdr:to>
          <xdr:col>3</xdr:col>
          <xdr:colOff>279400</xdr:colOff>
          <xdr:row>12</xdr:row>
          <xdr:rowOff>50800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D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31750</xdr:rowOff>
        </xdr:from>
        <xdr:to>
          <xdr:col>3</xdr:col>
          <xdr:colOff>279400</xdr:colOff>
          <xdr:row>13</xdr:row>
          <xdr:rowOff>50800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D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13</xdr:row>
          <xdr:rowOff>38100</xdr:rowOff>
        </xdr:from>
        <xdr:to>
          <xdr:col>3</xdr:col>
          <xdr:colOff>279400</xdr:colOff>
          <xdr:row>14</xdr:row>
          <xdr:rowOff>69850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D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21</xdr:row>
          <xdr:rowOff>0</xdr:rowOff>
        </xdr:from>
        <xdr:to>
          <xdr:col>2</xdr:col>
          <xdr:colOff>2774950</xdr:colOff>
          <xdr:row>22</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D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Analysis/Model in excel or eQuest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23</xdr:row>
          <xdr:rowOff>146050</xdr:rowOff>
        </xdr:from>
        <xdr:to>
          <xdr:col>2</xdr:col>
          <xdr:colOff>2781300</xdr:colOff>
          <xdr:row>25</xdr:row>
          <xdr:rowOff>146050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D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installed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23</xdr:row>
          <xdr:rowOff>12700</xdr:rowOff>
        </xdr:from>
        <xdr:to>
          <xdr:col>2</xdr:col>
          <xdr:colOff>3384550</xdr:colOff>
          <xdr:row>24</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D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22</xdr:row>
          <xdr:rowOff>12700</xdr:rowOff>
        </xdr:from>
        <xdr:to>
          <xdr:col>2</xdr:col>
          <xdr:colOff>3384550</xdr:colOff>
          <xdr:row>23</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D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25</xdr:row>
          <xdr:rowOff>0</xdr:rowOff>
        </xdr:from>
        <xdr:to>
          <xdr:col>3</xdr:col>
          <xdr:colOff>279400</xdr:colOff>
          <xdr:row>26</xdr:row>
          <xdr:rowOff>38100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D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EMS or M&amp;V data, as applicable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26</xdr:row>
          <xdr:rowOff>0</xdr:rowOff>
        </xdr:from>
        <xdr:to>
          <xdr:col>3</xdr:col>
          <xdr:colOff>279400</xdr:colOff>
          <xdr:row>27</xdr:row>
          <xdr:rowOff>38100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D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Savings Analysis/Model in excel or eQuest</a:t>
              </a:r>
            </a:p>
          </xdr:txBody>
        </xdr:sp>
        <xdr:clientData fLocksWithSheet="0"/>
      </xdr:twoCellAnchor>
    </mc:Choice>
    <mc:Fallback/>
  </mc:AlternateContent>
  <xdr:twoCellAnchor editAs="oneCell">
    <xdr:from>
      <xdr:col>5</xdr:col>
      <xdr:colOff>1757245</xdr:colOff>
      <xdr:row>0</xdr:row>
      <xdr:rowOff>482600</xdr:rowOff>
    </xdr:from>
    <xdr:to>
      <xdr:col>8</xdr:col>
      <xdr:colOff>0</xdr:colOff>
      <xdr:row>1</xdr:row>
      <xdr:rowOff>290513</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9945" y="482600"/>
          <a:ext cx="2440105" cy="563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1905</xdr:colOff>
      <xdr:row>8</xdr:row>
      <xdr:rowOff>180975</xdr:rowOff>
    </xdr:from>
    <xdr:to>
      <xdr:col>2</xdr:col>
      <xdr:colOff>580194</xdr:colOff>
      <xdr:row>9</xdr:row>
      <xdr:rowOff>161925</xdr:rowOff>
    </xdr:to>
    <xdr:sp macro="" textlink="">
      <xdr:nvSpPr>
        <xdr:cNvPr id="2" name="Check Box 15" hidden="1">
          <a:extLst>
            <a:ext uri="{FF2B5EF4-FFF2-40B4-BE49-F238E27FC236}">
              <a16:creationId xmlns:a16="http://schemas.microsoft.com/office/drawing/2014/main" id="{00000000-0008-0000-0E00-000002000000}"/>
            </a:ext>
          </a:extLst>
        </xdr:cNvPr>
        <xdr:cNvSpPr/>
      </xdr:nvSpPr>
      <xdr:spPr>
        <a:xfrm>
          <a:off x="1106805" y="3130550"/>
          <a:ext cx="581464"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381000</xdr:colOff>
          <xdr:row>4</xdr:row>
          <xdr:rowOff>488950</xdr:rowOff>
        </xdr:from>
        <xdr:to>
          <xdr:col>3</xdr:col>
          <xdr:colOff>279400</xdr:colOff>
          <xdr:row>6</xdr:row>
          <xdr:rowOff>76200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E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5</xdr:row>
          <xdr:rowOff>317500</xdr:rowOff>
        </xdr:from>
        <xdr:to>
          <xdr:col>3</xdr:col>
          <xdr:colOff>279400</xdr:colOff>
          <xdr:row>7</xdr:row>
          <xdr:rowOff>76200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E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336550</xdr:rowOff>
        </xdr:from>
        <xdr:to>
          <xdr:col>3</xdr:col>
          <xdr:colOff>279400</xdr:colOff>
          <xdr:row>8</xdr:row>
          <xdr:rowOff>76200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E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336550</xdr:rowOff>
        </xdr:from>
        <xdr:to>
          <xdr:col>3</xdr:col>
          <xdr:colOff>279400</xdr:colOff>
          <xdr:row>9</xdr:row>
          <xdr:rowOff>76200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E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31750</xdr:rowOff>
        </xdr:from>
        <xdr:to>
          <xdr:col>3</xdr:col>
          <xdr:colOff>279400</xdr:colOff>
          <xdr:row>10</xdr:row>
          <xdr:rowOff>50800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E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31750</xdr:rowOff>
        </xdr:from>
        <xdr:to>
          <xdr:col>3</xdr:col>
          <xdr:colOff>298450</xdr:colOff>
          <xdr:row>11</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E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0</xdr:rowOff>
        </xdr:from>
        <xdr:to>
          <xdr:col>3</xdr:col>
          <xdr:colOff>279400</xdr:colOff>
          <xdr:row>12</xdr:row>
          <xdr:rowOff>50800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E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31750</xdr:rowOff>
        </xdr:from>
        <xdr:to>
          <xdr:col>3</xdr:col>
          <xdr:colOff>279400</xdr:colOff>
          <xdr:row>13</xdr:row>
          <xdr:rowOff>50800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E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13</xdr:row>
          <xdr:rowOff>38100</xdr:rowOff>
        </xdr:from>
        <xdr:to>
          <xdr:col>3</xdr:col>
          <xdr:colOff>279400</xdr:colOff>
          <xdr:row>14</xdr:row>
          <xdr:rowOff>69850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0</xdr:rowOff>
        </xdr:from>
        <xdr:to>
          <xdr:col>2</xdr:col>
          <xdr:colOff>2413000</xdr:colOff>
          <xdr:row>19</xdr:row>
          <xdr:rowOff>12700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E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M&amp;V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38100</xdr:rowOff>
        </xdr:from>
        <xdr:to>
          <xdr:col>2</xdr:col>
          <xdr:colOff>2762250</xdr:colOff>
          <xdr:row>19</xdr:row>
          <xdr:rowOff>222250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E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 M&amp;V Report per IPMVP guidelines (If applicable)</a:t>
              </a:r>
            </a:p>
          </xdr:txBody>
        </xdr:sp>
        <xdr:clientData/>
      </xdr:twoCellAnchor>
    </mc:Choice>
    <mc:Fallback/>
  </mc:AlternateContent>
  <xdr:twoCellAnchor editAs="oneCell">
    <xdr:from>
      <xdr:col>5</xdr:col>
      <xdr:colOff>1757245</xdr:colOff>
      <xdr:row>0</xdr:row>
      <xdr:rowOff>444776</xdr:rowOff>
    </xdr:from>
    <xdr:to>
      <xdr:col>8</xdr:col>
      <xdr:colOff>0</xdr:colOff>
      <xdr:row>1</xdr:row>
      <xdr:rowOff>252689</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5651" y="444776"/>
          <a:ext cx="2439277" cy="562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280634</xdr:colOff>
      <xdr:row>0</xdr:row>
      <xdr:rowOff>381000</xdr:rowOff>
    </xdr:from>
    <xdr:to>
      <xdr:col>10</xdr:col>
      <xdr:colOff>749299</xdr:colOff>
      <xdr:row>1</xdr:row>
      <xdr:rowOff>234950</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9434" y="381000"/>
          <a:ext cx="239906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330200</xdr:colOff>
      <xdr:row>0</xdr:row>
      <xdr:rowOff>361950</xdr:rowOff>
    </xdr:from>
    <xdr:to>
      <xdr:col>11</xdr:col>
      <xdr:colOff>869950</xdr:colOff>
      <xdr:row>1</xdr:row>
      <xdr:rowOff>268831</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7600" y="361950"/>
          <a:ext cx="2584450" cy="624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419100</xdr:colOff>
      <xdr:row>0</xdr:row>
      <xdr:rowOff>355600</xdr:rowOff>
    </xdr:from>
    <xdr:to>
      <xdr:col>13</xdr:col>
      <xdr:colOff>286498</xdr:colOff>
      <xdr:row>1</xdr:row>
      <xdr:rowOff>267038</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82050" y="355600"/>
          <a:ext cx="2705848" cy="622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xdr:colOff>
      <xdr:row>19</xdr:row>
      <xdr:rowOff>180975</xdr:rowOff>
    </xdr:from>
    <xdr:to>
      <xdr:col>2</xdr:col>
      <xdr:colOff>580194</xdr:colOff>
      <xdr:row>20</xdr:row>
      <xdr:rowOff>92075</xdr:rowOff>
    </xdr:to>
    <xdr:sp macro="" textlink="">
      <xdr:nvSpPr>
        <xdr:cNvPr id="5" name="Check Box 15" hidden="1">
          <a:extLst>
            <a:ext uri="{FF2B5EF4-FFF2-40B4-BE49-F238E27FC236}">
              <a16:creationId xmlns:a16="http://schemas.microsoft.com/office/drawing/2014/main" id="{00000000-0008-0000-0300-000005000000}"/>
            </a:ext>
          </a:extLst>
        </xdr:cNvPr>
        <xdr:cNvSpPr/>
      </xdr:nvSpPr>
      <xdr:spPr>
        <a:xfrm>
          <a:off x="1100455" y="3127375"/>
          <a:ext cx="578289" cy="2159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381000</xdr:colOff>
          <xdr:row>15</xdr:row>
          <xdr:rowOff>304800</xdr:rowOff>
        </xdr:from>
        <xdr:to>
          <xdr:col>5</xdr:col>
          <xdr:colOff>615950</xdr:colOff>
          <xdr:row>17</xdr:row>
          <xdr:rowOff>76200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16</xdr:row>
          <xdr:rowOff>317500</xdr:rowOff>
        </xdr:from>
        <xdr:to>
          <xdr:col>3</xdr:col>
          <xdr:colOff>279400</xdr:colOff>
          <xdr:row>18</xdr:row>
          <xdr:rowOff>76200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17</xdr:row>
          <xdr:rowOff>336550</xdr:rowOff>
        </xdr:from>
        <xdr:to>
          <xdr:col>3</xdr:col>
          <xdr:colOff>279400</xdr:colOff>
          <xdr:row>19</xdr:row>
          <xdr:rowOff>76200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19</xdr:row>
          <xdr:rowOff>0</xdr:rowOff>
        </xdr:from>
        <xdr:to>
          <xdr:col>4</xdr:col>
          <xdr:colOff>806450</xdr:colOff>
          <xdr:row>20</xdr:row>
          <xdr:rowOff>76200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20</xdr:row>
          <xdr:rowOff>31750</xdr:rowOff>
        </xdr:from>
        <xdr:to>
          <xdr:col>3</xdr:col>
          <xdr:colOff>279400</xdr:colOff>
          <xdr:row>21</xdr:row>
          <xdr:rowOff>50800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21</xdr:row>
          <xdr:rowOff>31750</xdr:rowOff>
        </xdr:from>
        <xdr:to>
          <xdr:col>3</xdr:col>
          <xdr:colOff>298450</xdr:colOff>
          <xdr:row>22</xdr:row>
          <xdr:rowOff>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22</xdr:row>
          <xdr:rowOff>0</xdr:rowOff>
        </xdr:from>
        <xdr:to>
          <xdr:col>3</xdr:col>
          <xdr:colOff>279400</xdr:colOff>
          <xdr:row>23</xdr:row>
          <xdr:rowOff>50800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23</xdr:row>
          <xdr:rowOff>31750</xdr:rowOff>
        </xdr:from>
        <xdr:to>
          <xdr:col>3</xdr:col>
          <xdr:colOff>279400</xdr:colOff>
          <xdr:row>24</xdr:row>
          <xdr:rowOff>50800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29</xdr:row>
          <xdr:rowOff>215900</xdr:rowOff>
        </xdr:from>
        <xdr:to>
          <xdr:col>4</xdr:col>
          <xdr:colOff>247650</xdr:colOff>
          <xdr:row>31</xdr:row>
          <xdr:rowOff>69850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3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29</xdr:row>
          <xdr:rowOff>38100</xdr:rowOff>
        </xdr:from>
        <xdr:to>
          <xdr:col>5</xdr:col>
          <xdr:colOff>850900</xdr:colOff>
          <xdr:row>30</xdr:row>
          <xdr:rowOff>6350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3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27</xdr:row>
          <xdr:rowOff>38100</xdr:rowOff>
        </xdr:from>
        <xdr:to>
          <xdr:col>6</xdr:col>
          <xdr:colOff>50800</xdr:colOff>
          <xdr:row>28</xdr:row>
          <xdr:rowOff>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3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Proposal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28</xdr:row>
          <xdr:rowOff>31750</xdr:rowOff>
        </xdr:from>
        <xdr:to>
          <xdr:col>6</xdr:col>
          <xdr:colOff>50800</xdr:colOff>
          <xdr:row>29</xdr:row>
          <xdr:rowOff>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3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Chiller Plant M&amp;V (or EMS trending data) for 6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374650</xdr:colOff>
          <xdr:row>31</xdr:row>
          <xdr:rowOff>0</xdr:rowOff>
        </xdr:from>
        <xdr:to>
          <xdr:col>4</xdr:col>
          <xdr:colOff>241300</xdr:colOff>
          <xdr:row>32</xdr:row>
          <xdr:rowOff>38100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3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Analysis/Model in excel or 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32</xdr:row>
          <xdr:rowOff>12700</xdr:rowOff>
        </xdr:from>
        <xdr:to>
          <xdr:col>5</xdr:col>
          <xdr:colOff>374650</xdr:colOff>
          <xdr:row>33</xdr:row>
          <xdr:rowOff>31750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3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Chiller Plant Optimization Data Collection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34</xdr:row>
          <xdr:rowOff>12700</xdr:rowOff>
        </xdr:from>
        <xdr:to>
          <xdr:col>5</xdr:col>
          <xdr:colOff>850900</xdr:colOff>
          <xdr:row>35</xdr:row>
          <xdr:rowOff>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3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33</xdr:row>
          <xdr:rowOff>12700</xdr:rowOff>
        </xdr:from>
        <xdr:to>
          <xdr:col>5</xdr:col>
          <xdr:colOff>850900</xdr:colOff>
          <xdr:row>34</xdr:row>
          <xdr:rowOff>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35</xdr:row>
          <xdr:rowOff>0</xdr:rowOff>
        </xdr:from>
        <xdr:to>
          <xdr:col>3</xdr:col>
          <xdr:colOff>279400</xdr:colOff>
          <xdr:row>36</xdr:row>
          <xdr:rowOff>38100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Chiller Plant M&amp;V (or EMS trending data) for 6 months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36</xdr:row>
          <xdr:rowOff>0</xdr:rowOff>
        </xdr:from>
        <xdr:to>
          <xdr:col>3</xdr:col>
          <xdr:colOff>279400</xdr:colOff>
          <xdr:row>37</xdr:row>
          <xdr:rowOff>38100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Analysis/Model in excel or eQuest</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1905</xdr:colOff>
      <xdr:row>8</xdr:row>
      <xdr:rowOff>180975</xdr:rowOff>
    </xdr:from>
    <xdr:to>
      <xdr:col>2</xdr:col>
      <xdr:colOff>580194</xdr:colOff>
      <xdr:row>9</xdr:row>
      <xdr:rowOff>161925</xdr:rowOff>
    </xdr:to>
    <xdr:sp macro="" textlink="">
      <xdr:nvSpPr>
        <xdr:cNvPr id="2" name="Check Box 15" hidden="1">
          <a:extLst>
            <a:ext uri="{FF2B5EF4-FFF2-40B4-BE49-F238E27FC236}">
              <a16:creationId xmlns:a16="http://schemas.microsoft.com/office/drawing/2014/main" id="{00000000-0008-0000-0400-000002000000}"/>
            </a:ext>
          </a:extLst>
        </xdr:cNvPr>
        <xdr:cNvSpPr/>
      </xdr:nvSpPr>
      <xdr:spPr>
        <a:xfrm>
          <a:off x="1116330" y="3121025"/>
          <a:ext cx="578289" cy="22225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374650</xdr:colOff>
          <xdr:row>19</xdr:row>
          <xdr:rowOff>222250</xdr:rowOff>
        </xdr:from>
        <xdr:to>
          <xdr:col>2</xdr:col>
          <xdr:colOff>2774950</xdr:colOff>
          <xdr:row>21</xdr:row>
          <xdr:rowOff>69850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19</xdr:row>
          <xdr:rowOff>38100</xdr:rowOff>
        </xdr:from>
        <xdr:to>
          <xdr:col>2</xdr:col>
          <xdr:colOff>3384550</xdr:colOff>
          <xdr:row>20</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17</xdr:row>
          <xdr:rowOff>38100</xdr:rowOff>
        </xdr:from>
        <xdr:to>
          <xdr:col>3</xdr:col>
          <xdr:colOff>0</xdr:colOff>
          <xdr:row>18</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Proposal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18</xdr:row>
          <xdr:rowOff>31750</xdr:rowOff>
        </xdr:from>
        <xdr:to>
          <xdr:col>3</xdr:col>
          <xdr:colOff>0</xdr:colOff>
          <xdr:row>19</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Chiller Plant EMS trending data for 12 months (Chillers&lt;20 Years old)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xdr:row>
          <xdr:rowOff>488950</xdr:rowOff>
        </xdr:from>
        <xdr:to>
          <xdr:col>3</xdr:col>
          <xdr:colOff>279400</xdr:colOff>
          <xdr:row>6</xdr:row>
          <xdr:rowOff>76200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5</xdr:row>
          <xdr:rowOff>317500</xdr:rowOff>
        </xdr:from>
        <xdr:to>
          <xdr:col>3</xdr:col>
          <xdr:colOff>279400</xdr:colOff>
          <xdr:row>7</xdr:row>
          <xdr:rowOff>76200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336550</xdr:rowOff>
        </xdr:from>
        <xdr:to>
          <xdr:col>3</xdr:col>
          <xdr:colOff>279400</xdr:colOff>
          <xdr:row>8</xdr:row>
          <xdr:rowOff>76200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336550</xdr:rowOff>
        </xdr:from>
        <xdr:to>
          <xdr:col>3</xdr:col>
          <xdr:colOff>279400</xdr:colOff>
          <xdr:row>9</xdr:row>
          <xdr:rowOff>76200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31750</xdr:rowOff>
        </xdr:from>
        <xdr:to>
          <xdr:col>3</xdr:col>
          <xdr:colOff>279400</xdr:colOff>
          <xdr:row>10</xdr:row>
          <xdr:rowOff>50800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4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31750</xdr:rowOff>
        </xdr:from>
        <xdr:to>
          <xdr:col>3</xdr:col>
          <xdr:colOff>298450</xdr:colOff>
          <xdr:row>11</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4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0</xdr:rowOff>
        </xdr:from>
        <xdr:to>
          <xdr:col>3</xdr:col>
          <xdr:colOff>279400</xdr:colOff>
          <xdr:row>12</xdr:row>
          <xdr:rowOff>50800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4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31750</xdr:rowOff>
        </xdr:from>
        <xdr:to>
          <xdr:col>3</xdr:col>
          <xdr:colOff>279400</xdr:colOff>
          <xdr:row>13</xdr:row>
          <xdr:rowOff>50800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4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13</xdr:row>
          <xdr:rowOff>38100</xdr:rowOff>
        </xdr:from>
        <xdr:to>
          <xdr:col>3</xdr:col>
          <xdr:colOff>279400</xdr:colOff>
          <xdr:row>14</xdr:row>
          <xdr:rowOff>69850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4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21</xdr:row>
          <xdr:rowOff>0</xdr:rowOff>
        </xdr:from>
        <xdr:to>
          <xdr:col>2</xdr:col>
          <xdr:colOff>2774950</xdr:colOff>
          <xdr:row>22</xdr:row>
          <xdr:rowOff>38100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4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 in excel format only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25</xdr:row>
          <xdr:rowOff>146050</xdr:rowOff>
        </xdr:from>
        <xdr:to>
          <xdr:col>2</xdr:col>
          <xdr:colOff>2781300</xdr:colOff>
          <xdr:row>27</xdr:row>
          <xdr:rowOff>146050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4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installed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22</xdr:row>
          <xdr:rowOff>12700</xdr:rowOff>
        </xdr:from>
        <xdr:to>
          <xdr:col>2</xdr:col>
          <xdr:colOff>2908300</xdr:colOff>
          <xdr:row>22</xdr:row>
          <xdr:rowOff>203200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4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Chiller Installation Data Collection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25</xdr:row>
          <xdr:rowOff>12700</xdr:rowOff>
        </xdr:from>
        <xdr:to>
          <xdr:col>2</xdr:col>
          <xdr:colOff>3384550</xdr:colOff>
          <xdr:row>25</xdr:row>
          <xdr:rowOff>184150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4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24</xdr:row>
          <xdr:rowOff>12700</xdr:rowOff>
        </xdr:from>
        <xdr:to>
          <xdr:col>2</xdr:col>
          <xdr:colOff>3384550</xdr:colOff>
          <xdr:row>24</xdr:row>
          <xdr:rowOff>184150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4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27</xdr:row>
          <xdr:rowOff>0</xdr:rowOff>
        </xdr:from>
        <xdr:to>
          <xdr:col>3</xdr:col>
          <xdr:colOff>279400</xdr:colOff>
          <xdr:row>28</xdr:row>
          <xdr:rowOff>38100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4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Operational Data (Commissioning report if available)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28</xdr:row>
          <xdr:rowOff>0</xdr:rowOff>
        </xdr:from>
        <xdr:to>
          <xdr:col>3</xdr:col>
          <xdr:colOff>279400</xdr:colOff>
          <xdr:row>29</xdr:row>
          <xdr:rowOff>38100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4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Analysis</a:t>
              </a:r>
            </a:p>
          </xdr:txBody>
        </xdr:sp>
        <xdr:clientData fLocksWithSheet="0"/>
      </xdr:twoCellAnchor>
    </mc:Choice>
    <mc:Fallback/>
  </mc:AlternateContent>
  <xdr:twoCellAnchor editAs="oneCell">
    <xdr:from>
      <xdr:col>5</xdr:col>
      <xdr:colOff>1778000</xdr:colOff>
      <xdr:row>0</xdr:row>
      <xdr:rowOff>455292</xdr:rowOff>
    </xdr:from>
    <xdr:to>
      <xdr:col>8</xdr:col>
      <xdr:colOff>0</xdr:colOff>
      <xdr:row>1</xdr:row>
      <xdr:rowOff>260350</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0700" y="455292"/>
          <a:ext cx="2419350" cy="560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xdr:colOff>
      <xdr:row>8</xdr:row>
      <xdr:rowOff>180975</xdr:rowOff>
    </xdr:from>
    <xdr:to>
      <xdr:col>2</xdr:col>
      <xdr:colOff>583369</xdr:colOff>
      <xdr:row>9</xdr:row>
      <xdr:rowOff>158750</xdr:rowOff>
    </xdr:to>
    <xdr:sp macro="" textlink="">
      <xdr:nvSpPr>
        <xdr:cNvPr id="2" name="Check Box 15" hidden="1">
          <a:extLst>
            <a:ext uri="{FF2B5EF4-FFF2-40B4-BE49-F238E27FC236}">
              <a16:creationId xmlns:a16="http://schemas.microsoft.com/office/drawing/2014/main" id="{00000000-0008-0000-0500-000002000000}"/>
            </a:ext>
          </a:extLst>
        </xdr:cNvPr>
        <xdr:cNvSpPr/>
      </xdr:nvSpPr>
      <xdr:spPr>
        <a:xfrm>
          <a:off x="1116330" y="3121025"/>
          <a:ext cx="581464"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374650</xdr:colOff>
          <xdr:row>19</xdr:row>
          <xdr:rowOff>222250</xdr:rowOff>
        </xdr:from>
        <xdr:to>
          <xdr:col>2</xdr:col>
          <xdr:colOff>2774950</xdr:colOff>
          <xdr:row>21</xdr:row>
          <xdr:rowOff>69850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19</xdr:row>
          <xdr:rowOff>38100</xdr:rowOff>
        </xdr:from>
        <xdr:to>
          <xdr:col>2</xdr:col>
          <xdr:colOff>3384550</xdr:colOff>
          <xdr:row>20</xdr:row>
          <xdr:rowOff>12700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17</xdr:row>
          <xdr:rowOff>38100</xdr:rowOff>
        </xdr:from>
        <xdr:to>
          <xdr:col>3</xdr:col>
          <xdr:colOff>0</xdr:colOff>
          <xdr:row>18</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Proposal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18</xdr:row>
          <xdr:rowOff>31750</xdr:rowOff>
        </xdr:from>
        <xdr:to>
          <xdr:col>3</xdr:col>
          <xdr:colOff>0</xdr:colOff>
          <xdr:row>19</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Chiller Plant M&amp;V (or EMS trending data) for 6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xdr:row>
          <xdr:rowOff>488950</xdr:rowOff>
        </xdr:from>
        <xdr:to>
          <xdr:col>3</xdr:col>
          <xdr:colOff>279400</xdr:colOff>
          <xdr:row>6</xdr:row>
          <xdr:rowOff>76200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5</xdr:row>
          <xdr:rowOff>317500</xdr:rowOff>
        </xdr:from>
        <xdr:to>
          <xdr:col>3</xdr:col>
          <xdr:colOff>279400</xdr:colOff>
          <xdr:row>7</xdr:row>
          <xdr:rowOff>76200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336550</xdr:rowOff>
        </xdr:from>
        <xdr:to>
          <xdr:col>3</xdr:col>
          <xdr:colOff>279400</xdr:colOff>
          <xdr:row>8</xdr:row>
          <xdr:rowOff>76200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336550</xdr:rowOff>
        </xdr:from>
        <xdr:to>
          <xdr:col>3</xdr:col>
          <xdr:colOff>279400</xdr:colOff>
          <xdr:row>9</xdr:row>
          <xdr:rowOff>76200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31750</xdr:rowOff>
        </xdr:from>
        <xdr:to>
          <xdr:col>3</xdr:col>
          <xdr:colOff>279400</xdr:colOff>
          <xdr:row>10</xdr:row>
          <xdr:rowOff>50800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31750</xdr:rowOff>
        </xdr:from>
        <xdr:to>
          <xdr:col>3</xdr:col>
          <xdr:colOff>298450</xdr:colOff>
          <xdr:row>11</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0</xdr:rowOff>
        </xdr:from>
        <xdr:to>
          <xdr:col>3</xdr:col>
          <xdr:colOff>279400</xdr:colOff>
          <xdr:row>12</xdr:row>
          <xdr:rowOff>50800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31750</xdr:rowOff>
        </xdr:from>
        <xdr:to>
          <xdr:col>3</xdr:col>
          <xdr:colOff>279400</xdr:colOff>
          <xdr:row>13</xdr:row>
          <xdr:rowOff>50800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13</xdr:row>
          <xdr:rowOff>38100</xdr:rowOff>
        </xdr:from>
        <xdr:to>
          <xdr:col>3</xdr:col>
          <xdr:colOff>279400</xdr:colOff>
          <xdr:row>14</xdr:row>
          <xdr:rowOff>69850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21</xdr:row>
          <xdr:rowOff>0</xdr:rowOff>
        </xdr:from>
        <xdr:to>
          <xdr:col>2</xdr:col>
          <xdr:colOff>2774950</xdr:colOff>
          <xdr:row>22</xdr:row>
          <xdr:rowOff>38100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Analysis/Model in excel or 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22</xdr:row>
          <xdr:rowOff>12700</xdr:rowOff>
        </xdr:from>
        <xdr:to>
          <xdr:col>2</xdr:col>
          <xdr:colOff>2908300</xdr:colOff>
          <xdr:row>23</xdr:row>
          <xdr:rowOff>31750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Chiller Plant Optimization Data Collection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25</xdr:row>
          <xdr:rowOff>12700</xdr:rowOff>
        </xdr:from>
        <xdr:to>
          <xdr:col>2</xdr:col>
          <xdr:colOff>3384550</xdr:colOff>
          <xdr:row>26</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24</xdr:row>
          <xdr:rowOff>12700</xdr:rowOff>
        </xdr:from>
        <xdr:to>
          <xdr:col>2</xdr:col>
          <xdr:colOff>3384550</xdr:colOff>
          <xdr:row>25</xdr:row>
          <xdr:rowOff>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5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26</xdr:row>
          <xdr:rowOff>0</xdr:rowOff>
        </xdr:from>
        <xdr:to>
          <xdr:col>3</xdr:col>
          <xdr:colOff>279400</xdr:colOff>
          <xdr:row>27</xdr:row>
          <xdr:rowOff>38100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5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Chiller Plant M&amp;V (or EMS trending data) for 6 months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27</xdr:row>
          <xdr:rowOff>0</xdr:rowOff>
        </xdr:from>
        <xdr:to>
          <xdr:col>3</xdr:col>
          <xdr:colOff>279400</xdr:colOff>
          <xdr:row>28</xdr:row>
          <xdr:rowOff>38100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5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Analysis/Model in excel or eQuest</a:t>
              </a:r>
            </a:p>
          </xdr:txBody>
        </xdr:sp>
        <xdr:clientData fLocksWithSheet="0"/>
      </xdr:twoCellAnchor>
    </mc:Choice>
    <mc:Fallback/>
  </mc:AlternateContent>
  <xdr:twoCellAnchor editAs="oneCell">
    <xdr:from>
      <xdr:col>5</xdr:col>
      <xdr:colOff>1786232</xdr:colOff>
      <xdr:row>0</xdr:row>
      <xdr:rowOff>400051</xdr:rowOff>
    </xdr:from>
    <xdr:to>
      <xdr:col>8</xdr:col>
      <xdr:colOff>0</xdr:colOff>
      <xdr:row>1</xdr:row>
      <xdr:rowOff>203201</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8932" y="400051"/>
          <a:ext cx="2411118"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139700</xdr:colOff>
      <xdr:row>0</xdr:row>
      <xdr:rowOff>434545</xdr:rowOff>
    </xdr:from>
    <xdr:to>
      <xdr:col>14</xdr:col>
      <xdr:colOff>82550</xdr:colOff>
      <xdr:row>1</xdr:row>
      <xdr:rowOff>292923</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2300" y="434545"/>
          <a:ext cx="2476500" cy="569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xdr:colOff>
      <xdr:row>20</xdr:row>
      <xdr:rowOff>180975</xdr:rowOff>
    </xdr:from>
    <xdr:to>
      <xdr:col>2</xdr:col>
      <xdr:colOff>580194</xdr:colOff>
      <xdr:row>21</xdr:row>
      <xdr:rowOff>2931</xdr:rowOff>
    </xdr:to>
    <xdr:sp macro="" textlink="">
      <xdr:nvSpPr>
        <xdr:cNvPr id="3" name="Check Box 15" hidden="1">
          <a:extLst>
            <a:ext uri="{FF2B5EF4-FFF2-40B4-BE49-F238E27FC236}">
              <a16:creationId xmlns:a16="http://schemas.microsoft.com/office/drawing/2014/main" id="{00000000-0008-0000-0600-000003000000}"/>
            </a:ext>
          </a:extLst>
        </xdr:cNvPr>
        <xdr:cNvSpPr/>
      </xdr:nvSpPr>
      <xdr:spPr>
        <a:xfrm>
          <a:off x="1100455" y="3127375"/>
          <a:ext cx="581464" cy="21272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374650</xdr:colOff>
          <xdr:row>31</xdr:row>
          <xdr:rowOff>215900</xdr:rowOff>
        </xdr:from>
        <xdr:to>
          <xdr:col>6</xdr:col>
          <xdr:colOff>95250</xdr:colOff>
          <xdr:row>33</xdr:row>
          <xdr:rowOff>69850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Name plate information for existing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31</xdr:row>
          <xdr:rowOff>38100</xdr:rowOff>
        </xdr:from>
        <xdr:to>
          <xdr:col>5</xdr:col>
          <xdr:colOff>781050</xdr:colOff>
          <xdr:row>32</xdr:row>
          <xdr:rowOff>6350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Scope of Work (Include existing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29</xdr:row>
          <xdr:rowOff>38100</xdr:rowOff>
        </xdr:from>
        <xdr:to>
          <xdr:col>5</xdr:col>
          <xdr:colOff>933450</xdr:colOff>
          <xdr:row>30</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Proposal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30</xdr:row>
          <xdr:rowOff>31750</xdr:rowOff>
        </xdr:from>
        <xdr:to>
          <xdr:col>5</xdr:col>
          <xdr:colOff>933450</xdr:colOff>
          <xdr:row>31</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Chiller Plant M&amp;V (or EMS trending data) for 6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17</xdr:row>
          <xdr:rowOff>31750</xdr:rowOff>
        </xdr:from>
        <xdr:to>
          <xdr:col>4</xdr:col>
          <xdr:colOff>374650</xdr:colOff>
          <xdr:row>18</xdr:row>
          <xdr:rowOff>76200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Assignment Letter (only required if rebate is assigned to contractor)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17</xdr:row>
          <xdr:rowOff>317500</xdr:rowOff>
        </xdr:from>
        <xdr:to>
          <xdr:col>3</xdr:col>
          <xdr:colOff>279400</xdr:colOff>
          <xdr:row>19</xdr:row>
          <xdr:rowOff>76200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18</xdr:row>
          <xdr:rowOff>336550</xdr:rowOff>
        </xdr:from>
        <xdr:to>
          <xdr:col>3</xdr:col>
          <xdr:colOff>279400</xdr:colOff>
          <xdr:row>20</xdr:row>
          <xdr:rowOff>76200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6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20</xdr:row>
          <xdr:rowOff>44450</xdr:rowOff>
        </xdr:from>
        <xdr:to>
          <xdr:col>5</xdr:col>
          <xdr:colOff>355600</xdr:colOff>
          <xdr:row>21</xdr:row>
          <xdr:rowOff>76200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6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for all Measures (must identify model number)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21</xdr:row>
          <xdr:rowOff>31750</xdr:rowOff>
        </xdr:from>
        <xdr:to>
          <xdr:col>3</xdr:col>
          <xdr:colOff>279400</xdr:colOff>
          <xdr:row>22</xdr:row>
          <xdr:rowOff>50800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6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22</xdr:row>
          <xdr:rowOff>31750</xdr:rowOff>
        </xdr:from>
        <xdr:to>
          <xdr:col>3</xdr:col>
          <xdr:colOff>298450</xdr:colOff>
          <xdr:row>23</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6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 Worksheets (all relevant tabs within this workbook)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23</xdr:row>
          <xdr:rowOff>0</xdr:rowOff>
        </xdr:from>
        <xdr:to>
          <xdr:col>3</xdr:col>
          <xdr:colOff>279400</xdr:colOff>
          <xdr:row>24</xdr:row>
          <xdr:rowOff>50800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6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24</xdr:row>
          <xdr:rowOff>31750</xdr:rowOff>
        </xdr:from>
        <xdr:to>
          <xdr:col>3</xdr:col>
          <xdr:colOff>279400</xdr:colOff>
          <xdr:row>25</xdr:row>
          <xdr:rowOff>50800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6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Completion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25</xdr:row>
          <xdr:rowOff>38100</xdr:rowOff>
        </xdr:from>
        <xdr:to>
          <xdr:col>3</xdr:col>
          <xdr:colOff>279400</xdr:colOff>
          <xdr:row>26</xdr:row>
          <xdr:rowOff>69850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6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374650</xdr:colOff>
          <xdr:row>33</xdr:row>
          <xdr:rowOff>0</xdr:rowOff>
        </xdr:from>
        <xdr:to>
          <xdr:col>4</xdr:col>
          <xdr:colOff>361950</xdr:colOff>
          <xdr:row>33</xdr:row>
          <xdr:rowOff>222250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6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Energy Savings Analysis/Model in excel or 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34</xdr:row>
          <xdr:rowOff>12700</xdr:rowOff>
        </xdr:from>
        <xdr:to>
          <xdr:col>5</xdr:col>
          <xdr:colOff>311150</xdr:colOff>
          <xdr:row>35</xdr:row>
          <xdr:rowOff>31750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6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Chiller Plant Optimization Data Collection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37</xdr:row>
          <xdr:rowOff>12700</xdr:rowOff>
        </xdr:from>
        <xdr:to>
          <xdr:col>5</xdr:col>
          <xdr:colOff>781050</xdr:colOff>
          <xdr:row>38</xdr:row>
          <xdr:rowOff>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6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Project Screening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36</xdr:row>
          <xdr:rowOff>12700</xdr:rowOff>
        </xdr:from>
        <xdr:to>
          <xdr:col>5</xdr:col>
          <xdr:colOff>781050</xdr:colOff>
          <xdr:row>37</xdr:row>
          <xdr:rowOff>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6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PSEG Long Island Custom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38</xdr:row>
          <xdr:rowOff>0</xdr:rowOff>
        </xdr:from>
        <xdr:to>
          <xdr:col>3</xdr:col>
          <xdr:colOff>279400</xdr:colOff>
          <xdr:row>39</xdr:row>
          <xdr:rowOff>38100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6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 Installation Chiller Plant M&amp;V (or EMS trending data) for 6 months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39</xdr:row>
          <xdr:rowOff>0</xdr:rowOff>
        </xdr:from>
        <xdr:to>
          <xdr:col>3</xdr:col>
          <xdr:colOff>279400</xdr:colOff>
          <xdr:row>40</xdr:row>
          <xdr:rowOff>38100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6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Final Energy Analysis/Model in excel or eQuest</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xdr:col>
      <xdr:colOff>1905</xdr:colOff>
      <xdr:row>8</xdr:row>
      <xdr:rowOff>180975</xdr:rowOff>
    </xdr:from>
    <xdr:to>
      <xdr:col>2</xdr:col>
      <xdr:colOff>580194</xdr:colOff>
      <xdr:row>9</xdr:row>
      <xdr:rowOff>161925</xdr:rowOff>
    </xdr:to>
    <xdr:sp macro="" textlink="">
      <xdr:nvSpPr>
        <xdr:cNvPr id="2" name="Check Box 15" hidden="1">
          <a:extLst>
            <a:ext uri="{FF2B5EF4-FFF2-40B4-BE49-F238E27FC236}">
              <a16:creationId xmlns:a16="http://schemas.microsoft.com/office/drawing/2014/main" id="{00000000-0008-0000-0700-000002000000}"/>
            </a:ext>
          </a:extLst>
        </xdr:cNvPr>
        <xdr:cNvSpPr/>
      </xdr:nvSpPr>
      <xdr:spPr>
        <a:xfrm>
          <a:off x="1049655" y="3133725"/>
          <a:ext cx="581464" cy="2063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editAs="oneCell">
        <xdr:from>
          <xdr:col>1</xdr:col>
          <xdr:colOff>374650</xdr:colOff>
          <xdr:row>18</xdr:row>
          <xdr:rowOff>38100</xdr:rowOff>
        </xdr:from>
        <xdr:to>
          <xdr:col>3</xdr:col>
          <xdr:colOff>0</xdr:colOff>
          <xdr:row>19</xdr:row>
          <xdr:rowOff>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7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Industry accepted load calculation (ACCA Manual N or S, Standard 183,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19</xdr:row>
          <xdr:rowOff>31750</xdr:rowOff>
        </xdr:from>
        <xdr:to>
          <xdr:col>3</xdr:col>
          <xdr:colOff>0</xdr:colOff>
          <xdr:row>20</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7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HVAC unit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4</xdr:row>
          <xdr:rowOff>488950</xdr:rowOff>
        </xdr:from>
        <xdr:to>
          <xdr:col>3</xdr:col>
          <xdr:colOff>279400</xdr:colOff>
          <xdr:row>6</xdr:row>
          <xdr:rowOff>76200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7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5</xdr:row>
          <xdr:rowOff>317500</xdr:rowOff>
        </xdr:from>
        <xdr:to>
          <xdr:col>3</xdr:col>
          <xdr:colOff>279400</xdr:colOff>
          <xdr:row>7</xdr:row>
          <xdr:rowOff>76200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7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 York State Clean Heat Tool Calculator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336550</xdr:rowOff>
        </xdr:from>
        <xdr:to>
          <xdr:col>3</xdr:col>
          <xdr:colOff>279400</xdr:colOff>
          <xdr:row>8</xdr:row>
          <xdr:rowOff>76200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7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336550</xdr:rowOff>
        </xdr:from>
        <xdr:to>
          <xdr:col>3</xdr:col>
          <xdr:colOff>279400</xdr:colOff>
          <xdr:row>9</xdr:row>
          <xdr:rowOff>76200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7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&amp; AHRI Certificate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31750</xdr:rowOff>
        </xdr:from>
        <xdr:to>
          <xdr:col>3</xdr:col>
          <xdr:colOff>279400</xdr:colOff>
          <xdr:row>10</xdr:row>
          <xdr:rowOff>50800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7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NEEP database listing (ccASHP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31750</xdr:rowOff>
        </xdr:from>
        <xdr:to>
          <xdr:col>3</xdr:col>
          <xdr:colOff>298450</xdr:colOff>
          <xdr:row>11</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7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0</xdr:rowOff>
        </xdr:from>
        <xdr:to>
          <xdr:col>3</xdr:col>
          <xdr:colOff>279400</xdr:colOff>
          <xdr:row>12</xdr:row>
          <xdr:rowOff>50800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7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31750</xdr:rowOff>
        </xdr:from>
        <xdr:to>
          <xdr:col>3</xdr:col>
          <xdr:colOff>279400</xdr:colOff>
          <xdr:row>13</xdr:row>
          <xdr:rowOff>50800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7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Completion Certification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393700</xdr:colOff>
          <xdr:row>12</xdr:row>
          <xdr:rowOff>152400</xdr:rowOff>
        </xdr:from>
        <xdr:to>
          <xdr:col>3</xdr:col>
          <xdr:colOff>285750</xdr:colOff>
          <xdr:row>14</xdr:row>
          <xdr:rowOff>184150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7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Payment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393700</xdr:colOff>
          <xdr:row>13</xdr:row>
          <xdr:rowOff>184150</xdr:rowOff>
        </xdr:from>
        <xdr:to>
          <xdr:col>3</xdr:col>
          <xdr:colOff>285750</xdr:colOff>
          <xdr:row>16</xdr:row>
          <xdr:rowOff>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7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22</xdr:row>
          <xdr:rowOff>38100</xdr:rowOff>
        </xdr:from>
        <xdr:to>
          <xdr:col>2</xdr:col>
          <xdr:colOff>3143250</xdr:colOff>
          <xdr:row>23</xdr:row>
          <xdr:rowOff>152400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7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Industry accepted existing condition load calculation (ACCA Manual N or S, Standard 183,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23</xdr:row>
          <xdr:rowOff>133350</xdr:rowOff>
        </xdr:from>
        <xdr:to>
          <xdr:col>2</xdr:col>
          <xdr:colOff>3175000</xdr:colOff>
          <xdr:row>25</xdr:row>
          <xdr:rowOff>133350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7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Industry accepted proposed conditions load calculation (ACCA Manual N or S, Standard 183, etc.)</a:t>
              </a:r>
            </a:p>
          </xdr:txBody>
        </xdr:sp>
        <xdr:clientData/>
      </xdr:twoCellAnchor>
    </mc:Choice>
    <mc:Fallback/>
  </mc:AlternateContent>
  <xdr:twoCellAnchor editAs="oneCell">
    <xdr:from>
      <xdr:col>5</xdr:col>
      <xdr:colOff>1748546</xdr:colOff>
      <xdr:row>0</xdr:row>
      <xdr:rowOff>509565</xdr:rowOff>
    </xdr:from>
    <xdr:to>
      <xdr:col>8</xdr:col>
      <xdr:colOff>0</xdr:colOff>
      <xdr:row>1</xdr:row>
      <xdr:rowOff>317478</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943" y="509565"/>
          <a:ext cx="2444194" cy="564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177800</xdr:colOff>
      <xdr:row>0</xdr:row>
      <xdr:rowOff>381625</xdr:rowOff>
    </xdr:from>
    <xdr:to>
      <xdr:col>15</xdr:col>
      <xdr:colOff>127000</xdr:colOff>
      <xdr:row>1</xdr:row>
      <xdr:rowOff>269315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31750" y="381625"/>
          <a:ext cx="2482850" cy="598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xdr:colOff>
      <xdr:row>24</xdr:row>
      <xdr:rowOff>180975</xdr:rowOff>
    </xdr:from>
    <xdr:to>
      <xdr:col>2</xdr:col>
      <xdr:colOff>580194</xdr:colOff>
      <xdr:row>25</xdr:row>
      <xdr:rowOff>92075</xdr:rowOff>
    </xdr:to>
    <xdr:sp macro="" textlink="">
      <xdr:nvSpPr>
        <xdr:cNvPr id="6" name="Check Box 15" hidden="1">
          <a:extLst>
            <a:ext uri="{FF2B5EF4-FFF2-40B4-BE49-F238E27FC236}">
              <a16:creationId xmlns:a16="http://schemas.microsoft.com/office/drawing/2014/main" id="{00000000-0008-0000-0800-000006000000}"/>
            </a:ext>
          </a:extLst>
        </xdr:cNvPr>
        <xdr:cNvSpPr/>
      </xdr:nvSpPr>
      <xdr:spPr>
        <a:xfrm>
          <a:off x="1100455" y="3127375"/>
          <a:ext cx="578289" cy="2159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381000</xdr:colOff>
          <xdr:row>20</xdr:row>
          <xdr:rowOff>488950</xdr:rowOff>
        </xdr:from>
        <xdr:to>
          <xdr:col>3</xdr:col>
          <xdr:colOff>279400</xdr:colOff>
          <xdr:row>22</xdr:row>
          <xdr:rowOff>76200</xdr:rowOff>
        </xdr:to>
        <xdr:sp macro="" textlink="">
          <xdr:nvSpPr>
            <xdr:cNvPr id="37913" name="Check Box 25" hidden="1">
              <a:extLst>
                <a:ext uri="{63B3BB69-23CF-44E3-9099-C40C66FF867C}">
                  <a14:compatExt spid="_x0000_s37913"/>
                </a:ext>
                <a:ext uri="{FF2B5EF4-FFF2-40B4-BE49-F238E27FC236}">
                  <a16:creationId xmlns:a16="http://schemas.microsoft.com/office/drawing/2014/main" id="{00000000-0008-0000-08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Signed Application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22</xdr:row>
          <xdr:rowOff>336550</xdr:rowOff>
        </xdr:from>
        <xdr:to>
          <xdr:col>3</xdr:col>
          <xdr:colOff>279400</xdr:colOff>
          <xdr:row>24</xdr:row>
          <xdr:rowOff>76200</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08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W9 Form</a:t>
              </a:r>
            </a:p>
          </xdr:txBody>
        </xdr:sp>
        <xdr:clientData fLocksWithSheet="0"/>
      </xdr:twoCellAnchor>
    </mc:Choice>
    <mc:Fallback/>
  </mc:AlternateContent>
  <xdr:twoCellAnchor editAs="oneCell">
    <xdr:from>
      <xdr:col>2</xdr:col>
      <xdr:colOff>1905</xdr:colOff>
      <xdr:row>24</xdr:row>
      <xdr:rowOff>180975</xdr:rowOff>
    </xdr:from>
    <xdr:to>
      <xdr:col>2</xdr:col>
      <xdr:colOff>580194</xdr:colOff>
      <xdr:row>25</xdr:row>
      <xdr:rowOff>161925</xdr:rowOff>
    </xdr:to>
    <xdr:sp macro="" textlink="">
      <xdr:nvSpPr>
        <xdr:cNvPr id="7" name="Check Box 15" hidden="1">
          <a:extLst>
            <a:ext uri="{FF2B5EF4-FFF2-40B4-BE49-F238E27FC236}">
              <a16:creationId xmlns:a16="http://schemas.microsoft.com/office/drawing/2014/main" id="{00000000-0008-0000-0800-000007000000}"/>
            </a:ext>
          </a:extLst>
        </xdr:cNvPr>
        <xdr:cNvSpPr/>
      </xdr:nvSpPr>
      <xdr:spPr>
        <a:xfrm>
          <a:off x="1100455" y="3127375"/>
          <a:ext cx="578289" cy="2159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xdr:from>
          <xdr:col>1</xdr:col>
          <xdr:colOff>381000</xdr:colOff>
          <xdr:row>23</xdr:row>
          <xdr:rowOff>336550</xdr:rowOff>
        </xdr:from>
        <xdr:to>
          <xdr:col>3</xdr:col>
          <xdr:colOff>279400</xdr:colOff>
          <xdr:row>25</xdr:row>
          <xdr:rowOff>76200</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8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Cut Sheets &amp; AHRI Certificate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25</xdr:row>
          <xdr:rowOff>31750</xdr:rowOff>
        </xdr:from>
        <xdr:to>
          <xdr:col>3</xdr:col>
          <xdr:colOff>279400</xdr:colOff>
          <xdr:row>26</xdr:row>
          <xdr:rowOff>50800</xdr:rowOff>
        </xdr:to>
        <xdr:sp macro="" textlink="">
          <xdr:nvSpPr>
            <xdr:cNvPr id="37918" name="Check Box 30" hidden="1">
              <a:extLst>
                <a:ext uri="{63B3BB69-23CF-44E3-9099-C40C66FF867C}">
                  <a14:compatExt spid="_x0000_s37918"/>
                </a:ext>
                <a:ext uri="{FF2B5EF4-FFF2-40B4-BE49-F238E27FC236}">
                  <a16:creationId xmlns:a16="http://schemas.microsoft.com/office/drawing/2014/main" id="{00000000-0008-0000-08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Proof of NEEP database listing (ccASHP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26</xdr:row>
          <xdr:rowOff>31750</xdr:rowOff>
        </xdr:from>
        <xdr:to>
          <xdr:col>3</xdr:col>
          <xdr:colOff>298450</xdr:colOff>
          <xdr:row>27</xdr:row>
          <xdr:rowOff>0</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8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27</xdr:row>
          <xdr:rowOff>0</xdr:rowOff>
        </xdr:from>
        <xdr:to>
          <xdr:col>5</xdr:col>
          <xdr:colOff>38100</xdr:colOff>
          <xdr:row>28</xdr:row>
          <xdr:rowOff>19050</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8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Customer Signed Vendor's Proposal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27</xdr:row>
          <xdr:rowOff>222250</xdr:rowOff>
        </xdr:from>
        <xdr:to>
          <xdr:col>3</xdr:col>
          <xdr:colOff>279400</xdr:colOff>
          <xdr:row>29</xdr:row>
          <xdr:rowOff>6350</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8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Project Completion Certification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387350</xdr:colOff>
          <xdr:row>28</xdr:row>
          <xdr:rowOff>146050</xdr:rowOff>
        </xdr:from>
        <xdr:to>
          <xdr:col>5</xdr:col>
          <xdr:colOff>635000</xdr:colOff>
          <xdr:row>30</xdr:row>
          <xdr:rowOff>76200</xdr:rowOff>
        </xdr:to>
        <xdr:sp macro="" textlink="">
          <xdr:nvSpPr>
            <xdr:cNvPr id="37922" name="Check Box 34" hidden="1">
              <a:extLst>
                <a:ext uri="{63B3BB69-23CF-44E3-9099-C40C66FF867C}">
                  <a14:compatExt spid="_x0000_s37922"/>
                </a:ext>
                <a:ext uri="{FF2B5EF4-FFF2-40B4-BE49-F238E27FC236}">
                  <a16:creationId xmlns:a16="http://schemas.microsoft.com/office/drawing/2014/main" id="{00000000-0008-0000-08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Customer Signed Proof of Payment (Including itemized labor and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34</xdr:row>
          <xdr:rowOff>215900</xdr:rowOff>
        </xdr:from>
        <xdr:to>
          <xdr:col>2</xdr:col>
          <xdr:colOff>1390650</xdr:colOff>
          <xdr:row>35</xdr:row>
          <xdr:rowOff>139700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8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Existing HVAC unit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39</xdr:row>
          <xdr:rowOff>38100</xdr:rowOff>
        </xdr:from>
        <xdr:to>
          <xdr:col>5</xdr:col>
          <xdr:colOff>1390650</xdr:colOff>
          <xdr:row>40</xdr:row>
          <xdr:rowOff>146050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8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Industry accepted existing condition load calculation (ACCA Manual N or S, Standard 183,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40</xdr:row>
          <xdr:rowOff>0</xdr:rowOff>
        </xdr:from>
        <xdr:to>
          <xdr:col>5</xdr:col>
          <xdr:colOff>1130300</xdr:colOff>
          <xdr:row>41</xdr:row>
          <xdr:rowOff>114300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8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Industry accepted proposed conditions load calculation (ACCA Manual N or S, Standard 183, etc.)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387350</xdr:colOff>
          <xdr:row>30</xdr:row>
          <xdr:rowOff>0</xdr:rowOff>
        </xdr:from>
        <xdr:to>
          <xdr:col>2</xdr:col>
          <xdr:colOff>1238250</xdr:colOff>
          <xdr:row>30</xdr:row>
          <xdr:rowOff>203200</xdr:rowOff>
        </xdr:to>
        <xdr:sp macro="" textlink="">
          <xdr:nvSpPr>
            <xdr:cNvPr id="37930" name="Check Box 42" hidden="1">
              <a:extLst>
                <a:ext uri="{63B3BB69-23CF-44E3-9099-C40C66FF867C}">
                  <a14:compatExt spid="_x0000_s37930"/>
                </a:ext>
                <a:ext uri="{FF2B5EF4-FFF2-40B4-BE49-F238E27FC236}">
                  <a16:creationId xmlns:a16="http://schemas.microsoft.com/office/drawing/2014/main" id="{00000000-0008-0000-0800-00002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Post-Inspection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34</xdr:row>
          <xdr:rowOff>19050</xdr:rowOff>
        </xdr:from>
        <xdr:to>
          <xdr:col>4</xdr:col>
          <xdr:colOff>622300</xdr:colOff>
          <xdr:row>34</xdr:row>
          <xdr:rowOff>203200</xdr:rowOff>
        </xdr:to>
        <xdr:sp macro="" textlink="">
          <xdr:nvSpPr>
            <xdr:cNvPr id="37932" name="Check Box 44" hidden="1">
              <a:extLst>
                <a:ext uri="{63B3BB69-23CF-44E3-9099-C40C66FF867C}">
                  <a14:compatExt spid="_x0000_s37932"/>
                </a:ext>
                <a:ext uri="{FF2B5EF4-FFF2-40B4-BE49-F238E27FC236}">
                  <a16:creationId xmlns:a16="http://schemas.microsoft.com/office/drawing/2014/main" id="{00000000-0008-0000-0800-00002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Industry accepted load calculation (ACCA Manual N or S, Standard 183,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35</xdr:row>
          <xdr:rowOff>177800</xdr:rowOff>
        </xdr:from>
        <xdr:to>
          <xdr:col>4</xdr:col>
          <xdr:colOff>12700</xdr:colOff>
          <xdr:row>36</xdr:row>
          <xdr:rowOff>158750</xdr:rowOff>
        </xdr:to>
        <xdr:sp macro="" textlink="">
          <xdr:nvSpPr>
            <xdr:cNvPr id="37933" name="Check Box 45" hidden="1">
              <a:extLst>
                <a:ext uri="{63B3BB69-23CF-44E3-9099-C40C66FF867C}">
                  <a14:compatExt spid="_x0000_s37933"/>
                </a:ext>
                <a:ext uri="{FF2B5EF4-FFF2-40B4-BE49-F238E27FC236}">
                  <a16:creationId xmlns:a16="http://schemas.microsoft.com/office/drawing/2014/main" id="{00000000-0008-0000-0800-00002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One year of fossil fuel billing data</a:t>
              </a:r>
            </a:p>
          </xdr:txBody>
        </xdr:sp>
        <xdr:clientData/>
      </xdr:twoCellAnchor>
    </mc:Choice>
    <mc:Fallback/>
  </mc:AlternateContent>
  <xdr:twoCellAnchor editAs="oneCell">
    <xdr:from>
      <xdr:col>0</xdr:col>
      <xdr:colOff>133350</xdr:colOff>
      <xdr:row>61</xdr:row>
      <xdr:rowOff>142875</xdr:rowOff>
    </xdr:from>
    <xdr:to>
      <xdr:col>8</xdr:col>
      <xdr:colOff>349250</xdr:colOff>
      <xdr:row>67</xdr:row>
      <xdr:rowOff>200717</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6030575"/>
          <a:ext cx="8782050" cy="159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nyserda.ny.gov/ny/disadvantaged-communitie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8.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10.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0.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3" Type="http://schemas.openxmlformats.org/officeDocument/2006/relationships/vmlDrawing" Target="../drawings/vmlDrawing9.vml"/><Relationship Id="rId21" Type="http://schemas.openxmlformats.org/officeDocument/2006/relationships/ctrlProp" Target="../ctrlProps/ctrlProp145.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 Type="http://schemas.openxmlformats.org/officeDocument/2006/relationships/drawing" Target="../drawings/drawing11.xml"/><Relationship Id="rId16" Type="http://schemas.openxmlformats.org/officeDocument/2006/relationships/ctrlProp" Target="../ctrlProps/ctrlProp140.xml"/><Relationship Id="rId20" Type="http://schemas.openxmlformats.org/officeDocument/2006/relationships/ctrlProp" Target="../ctrlProps/ctrlProp144.xml"/><Relationship Id="rId1" Type="http://schemas.openxmlformats.org/officeDocument/2006/relationships/printerSettings" Target="../printerSettings/printerSettings11.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19" Type="http://schemas.openxmlformats.org/officeDocument/2006/relationships/ctrlProp" Target="../ctrlProps/ctrlProp143.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18" Type="http://schemas.openxmlformats.org/officeDocument/2006/relationships/ctrlProp" Target="../ctrlProps/ctrlProp161.xml"/><Relationship Id="rId3" Type="http://schemas.openxmlformats.org/officeDocument/2006/relationships/vmlDrawing" Target="../drawings/vmlDrawing10.vml"/><Relationship Id="rId21" Type="http://schemas.openxmlformats.org/officeDocument/2006/relationships/ctrlProp" Target="../ctrlProps/ctrlProp164.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 Type="http://schemas.openxmlformats.org/officeDocument/2006/relationships/drawing" Target="../drawings/drawing12.xml"/><Relationship Id="rId16" Type="http://schemas.openxmlformats.org/officeDocument/2006/relationships/ctrlProp" Target="../ctrlProps/ctrlProp159.xml"/><Relationship Id="rId20" Type="http://schemas.openxmlformats.org/officeDocument/2006/relationships/ctrlProp" Target="../ctrlProps/ctrlProp163.xml"/><Relationship Id="rId1" Type="http://schemas.openxmlformats.org/officeDocument/2006/relationships/printerSettings" Target="../printerSettings/printerSettings12.bin"/><Relationship Id="rId6" Type="http://schemas.openxmlformats.org/officeDocument/2006/relationships/ctrlProp" Target="../ctrlProps/ctrlProp149.xml"/><Relationship Id="rId11" Type="http://schemas.openxmlformats.org/officeDocument/2006/relationships/ctrlProp" Target="../ctrlProps/ctrlProp154.xml"/><Relationship Id="rId5" Type="http://schemas.openxmlformats.org/officeDocument/2006/relationships/ctrlProp" Target="../ctrlProps/ctrlProp148.xml"/><Relationship Id="rId15" Type="http://schemas.openxmlformats.org/officeDocument/2006/relationships/ctrlProp" Target="../ctrlProps/ctrlProp158.xml"/><Relationship Id="rId10" Type="http://schemas.openxmlformats.org/officeDocument/2006/relationships/ctrlProp" Target="../ctrlProps/ctrlProp153.xml"/><Relationship Id="rId19" Type="http://schemas.openxmlformats.org/officeDocument/2006/relationships/ctrlProp" Target="../ctrlProps/ctrlProp162.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70.xml"/><Relationship Id="rId13" Type="http://schemas.openxmlformats.org/officeDocument/2006/relationships/ctrlProp" Target="../ctrlProps/ctrlProp175.xml"/><Relationship Id="rId3" Type="http://schemas.openxmlformats.org/officeDocument/2006/relationships/vmlDrawing" Target="../drawings/vmlDrawing11.vml"/><Relationship Id="rId7" Type="http://schemas.openxmlformats.org/officeDocument/2006/relationships/ctrlProp" Target="../ctrlProps/ctrlProp169.xml"/><Relationship Id="rId12" Type="http://schemas.openxmlformats.org/officeDocument/2006/relationships/ctrlProp" Target="../ctrlProps/ctrlProp174.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168.xml"/><Relationship Id="rId11" Type="http://schemas.openxmlformats.org/officeDocument/2006/relationships/ctrlProp" Target="../ctrlProps/ctrlProp173.xml"/><Relationship Id="rId5" Type="http://schemas.openxmlformats.org/officeDocument/2006/relationships/ctrlProp" Target="../ctrlProps/ctrlProp167.xml"/><Relationship Id="rId10" Type="http://schemas.openxmlformats.org/officeDocument/2006/relationships/ctrlProp" Target="../ctrlProps/ctrlProp172.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1.xml"/><Relationship Id="rId13" Type="http://schemas.openxmlformats.org/officeDocument/2006/relationships/ctrlProp" Target="../ctrlProps/ctrlProp186.xml"/><Relationship Id="rId18" Type="http://schemas.openxmlformats.org/officeDocument/2006/relationships/ctrlProp" Target="../ctrlProps/ctrlProp191.xml"/><Relationship Id="rId3" Type="http://schemas.openxmlformats.org/officeDocument/2006/relationships/vmlDrawing" Target="../drawings/vmlDrawing12.vml"/><Relationship Id="rId21" Type="http://schemas.openxmlformats.org/officeDocument/2006/relationships/ctrlProp" Target="../ctrlProps/ctrlProp194.xml"/><Relationship Id="rId7" Type="http://schemas.openxmlformats.org/officeDocument/2006/relationships/ctrlProp" Target="../ctrlProps/ctrlProp180.xml"/><Relationship Id="rId12" Type="http://schemas.openxmlformats.org/officeDocument/2006/relationships/ctrlProp" Target="../ctrlProps/ctrlProp185.xml"/><Relationship Id="rId17" Type="http://schemas.openxmlformats.org/officeDocument/2006/relationships/ctrlProp" Target="../ctrlProps/ctrlProp190.xml"/><Relationship Id="rId2" Type="http://schemas.openxmlformats.org/officeDocument/2006/relationships/drawing" Target="../drawings/drawing14.xml"/><Relationship Id="rId16" Type="http://schemas.openxmlformats.org/officeDocument/2006/relationships/ctrlProp" Target="../ctrlProps/ctrlProp189.xml"/><Relationship Id="rId20" Type="http://schemas.openxmlformats.org/officeDocument/2006/relationships/ctrlProp" Target="../ctrlProps/ctrlProp193.xml"/><Relationship Id="rId1" Type="http://schemas.openxmlformats.org/officeDocument/2006/relationships/printerSettings" Target="../printerSettings/printerSettings14.bin"/><Relationship Id="rId6" Type="http://schemas.openxmlformats.org/officeDocument/2006/relationships/ctrlProp" Target="../ctrlProps/ctrlProp179.xml"/><Relationship Id="rId11" Type="http://schemas.openxmlformats.org/officeDocument/2006/relationships/ctrlProp" Target="../ctrlProps/ctrlProp184.xml"/><Relationship Id="rId5" Type="http://schemas.openxmlformats.org/officeDocument/2006/relationships/ctrlProp" Target="../ctrlProps/ctrlProp178.xml"/><Relationship Id="rId15" Type="http://schemas.openxmlformats.org/officeDocument/2006/relationships/ctrlProp" Target="../ctrlProps/ctrlProp188.xml"/><Relationship Id="rId10" Type="http://schemas.openxmlformats.org/officeDocument/2006/relationships/ctrlProp" Target="../ctrlProps/ctrlProp183.xml"/><Relationship Id="rId19" Type="http://schemas.openxmlformats.org/officeDocument/2006/relationships/ctrlProp" Target="../ctrlProps/ctrlProp192.xml"/><Relationship Id="rId4" Type="http://schemas.openxmlformats.org/officeDocument/2006/relationships/ctrlProp" Target="../ctrlProps/ctrlProp177.xml"/><Relationship Id="rId9" Type="http://schemas.openxmlformats.org/officeDocument/2006/relationships/ctrlProp" Target="../ctrlProps/ctrlProp182.xml"/><Relationship Id="rId14" Type="http://schemas.openxmlformats.org/officeDocument/2006/relationships/ctrlProp" Target="../ctrlProps/ctrlProp187.xml"/><Relationship Id="rId22" Type="http://schemas.openxmlformats.org/officeDocument/2006/relationships/ctrlProp" Target="../ctrlProps/ctrlProp19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00.xml"/><Relationship Id="rId13" Type="http://schemas.openxmlformats.org/officeDocument/2006/relationships/ctrlProp" Target="../ctrlProps/ctrlProp205.xml"/><Relationship Id="rId3" Type="http://schemas.openxmlformats.org/officeDocument/2006/relationships/vmlDrawing" Target="../drawings/vmlDrawing13.vml"/><Relationship Id="rId7" Type="http://schemas.openxmlformats.org/officeDocument/2006/relationships/ctrlProp" Target="../ctrlProps/ctrlProp199.xml"/><Relationship Id="rId12" Type="http://schemas.openxmlformats.org/officeDocument/2006/relationships/ctrlProp" Target="../ctrlProps/ctrlProp204.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198.xml"/><Relationship Id="rId11" Type="http://schemas.openxmlformats.org/officeDocument/2006/relationships/ctrlProp" Target="../ctrlProps/ctrlProp203.xml"/><Relationship Id="rId5" Type="http://schemas.openxmlformats.org/officeDocument/2006/relationships/ctrlProp" Target="../ctrlProps/ctrlProp197.xml"/><Relationship Id="rId10" Type="http://schemas.openxmlformats.org/officeDocument/2006/relationships/ctrlProp" Target="../ctrlProps/ctrlProp202.xml"/><Relationship Id="rId4" Type="http://schemas.openxmlformats.org/officeDocument/2006/relationships/ctrlProp" Target="../ctrlProps/ctrlProp196.xml"/><Relationship Id="rId9" Type="http://schemas.openxmlformats.org/officeDocument/2006/relationships/ctrlProp" Target="../ctrlProps/ctrlProp201.xml"/><Relationship Id="rId14" Type="http://schemas.openxmlformats.org/officeDocument/2006/relationships/ctrlProp" Target="../ctrlProps/ctrlProp206.xml"/></Relationships>
</file>

<file path=xl/worksheets/_rels/sheet16.xml.rels><?xml version="1.0" encoding="UTF-8" standalone="yes"?>
<Relationships xmlns="http://schemas.openxmlformats.org/package/2006/relationships"><Relationship Id="rId1" Type="http://schemas.openxmlformats.org/officeDocument/2006/relationships/hyperlink" Target="https://www.nyserda.ny.gov/ny/disadvantaged-communitie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pseglinyportal.com/" TargetMode="External"/><Relationship Id="rId2" Type="http://schemas.openxmlformats.org/officeDocument/2006/relationships/hyperlink" Target="https://www.psegliny.com/businessandcontractorservices/businessandcommercialsavings/rebates" TargetMode="External"/><Relationship Id="rId1" Type="http://schemas.openxmlformats.org/officeDocument/2006/relationships/hyperlink" Target="https://www.psegliny.com/businessandcontractorservices/businessandcommercialsavings/rebat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psegpartnersupport@trccompanies.com"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4.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4.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6.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6.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vmlDrawing" Target="../drawings/vmlDrawing5.v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drawing" Target="../drawings/drawing7.xml"/><Relationship Id="rId16" Type="http://schemas.openxmlformats.org/officeDocument/2006/relationships/ctrlProp" Target="../ctrlProps/ctrlProp74.xml"/><Relationship Id="rId20" Type="http://schemas.openxmlformats.org/officeDocument/2006/relationships/ctrlProp" Target="../ctrlProps/ctrlProp78.xml"/><Relationship Id="rId1" Type="http://schemas.openxmlformats.org/officeDocument/2006/relationships/printerSettings" Target="../printerSettings/printerSettings7.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6.v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 Type="http://schemas.openxmlformats.org/officeDocument/2006/relationships/drawing" Target="../drawings/drawing8.xml"/><Relationship Id="rId16"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5" Type="http://schemas.openxmlformats.org/officeDocument/2006/relationships/ctrlProp" Target="../ctrlProps/ctrlProp9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drawing" Target="../drawings/drawing9.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printerSettings" Target="../printerSettings/printerSettings9.bin"/><Relationship Id="rId16" Type="http://schemas.openxmlformats.org/officeDocument/2006/relationships/ctrlProp" Target="../ctrlProps/ctrlProp106.xml"/><Relationship Id="rId1" Type="http://schemas.openxmlformats.org/officeDocument/2006/relationships/hyperlink" Target="https://www.nyserda.ny.gov/ny/disadvantaged-communities" TargetMode="External"/><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4" Type="http://schemas.openxmlformats.org/officeDocument/2006/relationships/vmlDrawing" Target="../drawings/vmlDrawing7.v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N53"/>
  <sheetViews>
    <sheetView showGridLines="0" tabSelected="1" zoomScaleNormal="100" workbookViewId="0"/>
  </sheetViews>
  <sheetFormatPr defaultColWidth="0" defaultRowHeight="14.5" zeroHeight="1"/>
  <cols>
    <col min="1" max="1" width="14.81640625" customWidth="1"/>
    <col min="2" max="2" width="13.81640625" customWidth="1"/>
    <col min="3" max="3" width="11.81640625" customWidth="1"/>
    <col min="4" max="4" width="12.81640625" customWidth="1"/>
    <col min="5" max="5" width="12.1796875" customWidth="1"/>
    <col min="6" max="6" width="12.81640625" customWidth="1"/>
    <col min="7" max="7" width="1.81640625" customWidth="1"/>
    <col min="8" max="8" width="15.81640625" bestFit="1" customWidth="1"/>
    <col min="9" max="9" width="20.54296875" customWidth="1"/>
    <col min="10" max="12" width="13.81640625" customWidth="1"/>
    <col min="13" max="14" width="0" hidden="1" customWidth="1"/>
    <col min="15" max="16384" width="8.81640625" hidden="1"/>
  </cols>
  <sheetData>
    <row r="1" spans="1:14" ht="57.65" customHeight="1">
      <c r="A1" s="247" t="str">
        <f>Development!B1</f>
        <v>2024 Commercial Efficiency Program</v>
      </c>
      <c r="B1" s="247"/>
      <c r="C1" s="248"/>
      <c r="D1" s="248"/>
      <c r="E1" s="248"/>
      <c r="F1" s="249"/>
      <c r="G1" s="247"/>
      <c r="H1" s="248"/>
      <c r="I1" s="248"/>
      <c r="J1" s="251"/>
      <c r="K1" s="252"/>
      <c r="L1" s="254"/>
    </row>
    <row r="2" spans="1:14" ht="57.65" customHeight="1" thickBot="1">
      <c r="A2" s="256" t="str">
        <f>"     "&amp;"Custom Performance Rebate Application, Version"&amp;" "&amp;Development!C3</f>
        <v xml:space="preserve">     Custom Performance Rebate Application, Version 2.0</v>
      </c>
      <c r="B2" s="257"/>
      <c r="C2" s="258"/>
      <c r="D2" s="258"/>
      <c r="E2" s="258"/>
      <c r="F2" s="256"/>
      <c r="G2" s="257"/>
      <c r="H2" s="258"/>
      <c r="I2" s="258"/>
      <c r="J2" s="259"/>
      <c r="K2" s="260"/>
      <c r="L2" s="261"/>
    </row>
    <row r="3" spans="1:14" ht="36.65" customHeight="1" thickTop="1">
      <c r="A3" s="386" t="s">
        <v>492</v>
      </c>
      <c r="B3" s="386"/>
      <c r="C3" s="386"/>
      <c r="D3" s="386"/>
      <c r="E3" s="386"/>
      <c r="F3" s="386"/>
      <c r="G3" s="386"/>
      <c r="H3" s="386"/>
      <c r="I3" s="386"/>
      <c r="J3" s="386"/>
      <c r="K3" s="386"/>
      <c r="L3" s="386"/>
    </row>
    <row r="4" spans="1:14" ht="18.5" thickBot="1">
      <c r="A4" s="387" t="s">
        <v>0</v>
      </c>
      <c r="B4" s="387"/>
      <c r="C4" s="387"/>
      <c r="D4" s="387"/>
      <c r="E4" s="387"/>
      <c r="F4" s="387"/>
      <c r="G4" s="387"/>
      <c r="H4" s="387"/>
      <c r="I4" s="387"/>
      <c r="J4" s="387"/>
      <c r="K4" s="387"/>
      <c r="L4" s="387"/>
    </row>
    <row r="5" spans="1:14" ht="24" customHeight="1">
      <c r="A5" s="388" t="s">
        <v>1</v>
      </c>
      <c r="B5" s="388"/>
      <c r="C5" s="389"/>
      <c r="D5" s="389"/>
      <c r="E5" s="389"/>
      <c r="F5" s="389"/>
      <c r="G5" s="1"/>
      <c r="H5" s="1"/>
      <c r="I5" s="1"/>
      <c r="J5" s="2" t="s">
        <v>2</v>
      </c>
      <c r="K5" s="389"/>
      <c r="L5" s="389"/>
    </row>
    <row r="6" spans="1:14" ht="24" customHeight="1">
      <c r="A6" s="390" t="s">
        <v>3</v>
      </c>
      <c r="B6" s="390"/>
      <c r="C6" s="391"/>
      <c r="D6" s="391"/>
      <c r="E6" s="391"/>
      <c r="F6" s="391"/>
      <c r="G6" s="1"/>
      <c r="H6" s="1"/>
      <c r="I6" s="1"/>
      <c r="J6" s="2" t="s">
        <v>4</v>
      </c>
      <c r="K6" s="391"/>
      <c r="L6" s="391"/>
    </row>
    <row r="7" spans="1:14" ht="24" customHeight="1">
      <c r="A7" s="390" t="s">
        <v>5</v>
      </c>
      <c r="B7" s="390"/>
      <c r="C7" s="391"/>
      <c r="D7" s="391"/>
      <c r="E7" s="391"/>
      <c r="F7" s="391"/>
      <c r="G7" s="1"/>
      <c r="H7" s="2" t="s">
        <v>6</v>
      </c>
      <c r="I7" s="392"/>
      <c r="J7" s="392"/>
      <c r="K7" s="2" t="s">
        <v>7</v>
      </c>
      <c r="L7" s="133"/>
    </row>
    <row r="8" spans="1:14" ht="24" customHeight="1">
      <c r="A8" s="396" t="s">
        <v>160</v>
      </c>
      <c r="B8" s="396"/>
      <c r="C8" s="391"/>
      <c r="D8" s="391"/>
      <c r="E8" s="391"/>
      <c r="F8" s="391"/>
      <c r="G8" s="1"/>
      <c r="H8" s="2" t="s">
        <v>6</v>
      </c>
      <c r="I8" s="391"/>
      <c r="J8" s="391"/>
      <c r="K8" s="2" t="s">
        <v>7</v>
      </c>
      <c r="L8" s="133"/>
    </row>
    <row r="9" spans="1:14" ht="24" customHeight="1">
      <c r="A9" s="390" t="s">
        <v>8</v>
      </c>
      <c r="B9" s="390"/>
      <c r="C9" s="391"/>
      <c r="D9" s="391"/>
      <c r="E9" s="391"/>
      <c r="F9" s="391"/>
      <c r="G9" s="1"/>
      <c r="H9" s="1"/>
      <c r="I9" s="397" t="s">
        <v>9</v>
      </c>
      <c r="J9" s="397"/>
      <c r="K9" s="393"/>
      <c r="L9" s="393"/>
    </row>
    <row r="10" spans="1:14" ht="24" customHeight="1">
      <c r="A10" s="390" t="s">
        <v>10</v>
      </c>
      <c r="B10" s="390"/>
      <c r="C10" s="391"/>
      <c r="D10" s="391"/>
      <c r="E10" s="391"/>
      <c r="F10" s="391"/>
      <c r="G10" s="1"/>
      <c r="H10" s="1"/>
      <c r="I10" s="394" t="s">
        <v>11</v>
      </c>
      <c r="J10" s="394"/>
      <c r="K10" s="395"/>
      <c r="L10" s="395"/>
    </row>
    <row r="11" spans="1:14" ht="25.5" customHeight="1">
      <c r="A11" s="390" t="s">
        <v>12</v>
      </c>
      <c r="B11" s="390"/>
      <c r="C11" s="398"/>
      <c r="D11" s="398"/>
      <c r="E11" s="398"/>
      <c r="F11" s="398"/>
      <c r="G11" s="1"/>
      <c r="H11" s="1"/>
      <c r="I11" s="394" t="s">
        <v>13</v>
      </c>
      <c r="J11" s="394"/>
      <c r="K11" s="395"/>
      <c r="L11" s="395"/>
    </row>
    <row r="12" spans="1:14">
      <c r="A12" s="3"/>
      <c r="B12" s="3"/>
      <c r="C12" s="4"/>
      <c r="D12" s="4"/>
      <c r="E12" s="4"/>
      <c r="F12" s="4"/>
      <c r="G12" s="4"/>
      <c r="H12" s="4"/>
      <c r="I12" s="4"/>
      <c r="J12" s="4"/>
      <c r="K12" s="4"/>
      <c r="L12" s="134"/>
    </row>
    <row r="13" spans="1:14" ht="23.5" customHeight="1">
      <c r="A13" s="399" t="s">
        <v>14</v>
      </c>
      <c r="B13" s="399"/>
      <c r="C13" s="385" t="s">
        <v>293</v>
      </c>
      <c r="D13" s="385"/>
      <c r="E13" s="385"/>
      <c r="F13" s="385"/>
      <c r="G13" s="1"/>
      <c r="H13" s="1"/>
      <c r="I13" s="1"/>
      <c r="J13" s="400" t="s">
        <v>29</v>
      </c>
      <c r="K13" s="400"/>
      <c r="L13" s="135"/>
    </row>
    <row r="14" spans="1:14" ht="20.149999999999999" customHeight="1">
      <c r="A14" s="1"/>
      <c r="B14" s="1"/>
      <c r="C14" s="199"/>
      <c r="D14" s="199"/>
      <c r="E14" s="199"/>
      <c r="F14" s="199"/>
      <c r="G14" s="1"/>
      <c r="H14" s="1"/>
      <c r="I14" s="1"/>
      <c r="J14" s="1"/>
      <c r="K14" s="1"/>
      <c r="L14" s="1"/>
    </row>
    <row r="15" spans="1:14" ht="27" customHeight="1">
      <c r="A15" s="401" t="s">
        <v>15</v>
      </c>
      <c r="B15" s="401"/>
      <c r="C15" s="385" t="s">
        <v>293</v>
      </c>
      <c r="D15" s="385"/>
      <c r="E15" s="385"/>
      <c r="F15" s="385"/>
      <c r="I15" s="394" t="s">
        <v>531</v>
      </c>
      <c r="J15" s="394"/>
      <c r="K15" s="385" t="s">
        <v>293</v>
      </c>
      <c r="L15" s="385"/>
      <c r="M15" s="385"/>
      <c r="N15" s="385"/>
    </row>
    <row r="16" spans="1:14" ht="14.5" hidden="1" customHeight="1">
      <c r="A16" s="401"/>
      <c r="B16" s="401"/>
      <c r="C16" s="333"/>
      <c r="D16" s="333"/>
      <c r="E16" s="333"/>
      <c r="F16" s="333"/>
      <c r="I16" s="394"/>
      <c r="J16" s="394"/>
    </row>
    <row r="17" spans="1:14" ht="14.5" hidden="1" customHeight="1">
      <c r="A17" s="401"/>
      <c r="B17" s="401"/>
      <c r="C17" s="333"/>
      <c r="D17" s="333"/>
      <c r="E17" s="333"/>
      <c r="F17" s="333"/>
      <c r="I17" s="394"/>
      <c r="J17" s="394"/>
    </row>
    <row r="18" spans="1:14" ht="19.5" hidden="1" customHeight="1">
      <c r="A18" s="5"/>
      <c r="B18" s="5"/>
      <c r="C18" s="333"/>
      <c r="D18" s="333"/>
      <c r="E18" s="333"/>
      <c r="F18" s="333"/>
    </row>
    <row r="19" spans="1:14" ht="19.5" customHeight="1">
      <c r="A19" s="5"/>
      <c r="B19" s="5"/>
      <c r="C19" s="334"/>
      <c r="D19" s="334"/>
      <c r="E19" s="334"/>
      <c r="F19" s="334"/>
      <c r="G19" s="19"/>
      <c r="H19" s="19"/>
      <c r="I19" s="19"/>
      <c r="J19" s="19"/>
      <c r="K19" s="19"/>
      <c r="L19" s="19"/>
    </row>
    <row r="20" spans="1:14" ht="27" customHeight="1">
      <c r="A20" s="131" t="s">
        <v>16</v>
      </c>
      <c r="B20" s="6"/>
      <c r="C20" s="385" t="s">
        <v>293</v>
      </c>
      <c r="D20" s="385"/>
      <c r="E20" s="385"/>
      <c r="F20" s="385"/>
      <c r="G20" s="1"/>
      <c r="H20" s="1"/>
      <c r="I20" s="384" t="s">
        <v>574</v>
      </c>
      <c r="J20" s="384"/>
      <c r="K20" s="385" t="s">
        <v>293</v>
      </c>
      <c r="L20" s="385"/>
      <c r="M20" s="385"/>
      <c r="N20" s="385"/>
    </row>
    <row r="21" spans="1:14">
      <c r="A21" s="5"/>
      <c r="B21" s="5"/>
      <c r="C21" s="199"/>
      <c r="D21" s="199"/>
      <c r="E21" s="199"/>
      <c r="F21" s="199"/>
      <c r="G21" s="1"/>
      <c r="H21" s="1"/>
      <c r="I21" s="369" t="s">
        <v>572</v>
      </c>
      <c r="J21" s="1"/>
      <c r="K21" s="1"/>
      <c r="L21" s="1"/>
    </row>
    <row r="22" spans="1:14" ht="27" customHeight="1">
      <c r="A22" s="396" t="s">
        <v>17</v>
      </c>
      <c r="B22" s="396"/>
      <c r="C22" s="385" t="s">
        <v>525</v>
      </c>
      <c r="D22" s="385"/>
      <c r="E22" s="385"/>
      <c r="F22" s="385"/>
      <c r="H22" s="402" t="str">
        <f>IF(C22="Chiller Installation","",IF(C22="Select...","",IF(C22="Chiller Plant Optimization","",IF(C22="Data Center","",IF(C22="M&amp;V","",IF(C22="Heat Pumps &amp; VRFs","",IF(C22="Other Custom Measures","",IF(C22="Whole Building","For Whole Building projects, please use the TA Whole Building application found on the PSEG Long Island Website: https://www.psegliny.com/businessandcontractorservices/businessandcommercialsavings/businessandcommercialrebates"))))))))</f>
        <v/>
      </c>
      <c r="I22" s="402"/>
      <c r="J22" s="402"/>
      <c r="K22" s="402"/>
    </row>
    <row r="23" spans="1:14" ht="48.5" customHeight="1">
      <c r="A23" s="313"/>
      <c r="B23" s="313"/>
      <c r="C23" s="403" t="str">
        <f>IF(C22="Chiller Installation","",IF(C22="Select...","",IF(C22="Chiller Plant Optimization","",IF(C22="Data Center","",IF(C22="M&amp;V","",IF(C22="Whole Building","",IF(C22="Other Custom Measures","",IF(C22="Heat Pumps &amp; VRFS","For Custom Multi-Family Heat Pumps, please refer to the Multi-Family Application"))))))))</f>
        <v/>
      </c>
      <c r="D23" s="403"/>
      <c r="E23" s="403"/>
      <c r="F23" s="403"/>
      <c r="G23" s="309"/>
      <c r="H23" s="402"/>
      <c r="I23" s="402"/>
      <c r="J23" s="402"/>
      <c r="K23" s="402"/>
      <c r="L23" s="309"/>
    </row>
    <row r="24" spans="1:14">
      <c r="A24" s="7"/>
      <c r="B24" s="7"/>
      <c r="C24" s="309"/>
      <c r="D24" s="309"/>
      <c r="E24" s="309"/>
      <c r="F24" s="309"/>
      <c r="G24" s="309"/>
      <c r="H24" s="309"/>
      <c r="I24" s="309"/>
      <c r="J24" s="309"/>
      <c r="K24" s="309"/>
      <c r="L24" s="309"/>
    </row>
    <row r="25" spans="1:14" ht="18.5" thickBot="1">
      <c r="A25" s="387" t="s">
        <v>18</v>
      </c>
      <c r="B25" s="387"/>
      <c r="C25" s="387"/>
      <c r="D25" s="387"/>
      <c r="E25" s="387"/>
      <c r="F25" s="387"/>
      <c r="G25" s="387"/>
      <c r="H25" s="387"/>
      <c r="I25" s="387"/>
      <c r="J25" s="387"/>
      <c r="K25" s="387"/>
      <c r="L25" s="387"/>
    </row>
    <row r="26" spans="1:14" ht="24" customHeight="1">
      <c r="A26" s="388" t="s">
        <v>19</v>
      </c>
      <c r="B26" s="388"/>
      <c r="C26" s="389"/>
      <c r="D26" s="389"/>
      <c r="E26" s="389"/>
      <c r="F26" s="389"/>
      <c r="G26" s="9"/>
      <c r="H26" s="9"/>
      <c r="I26" s="404"/>
      <c r="J26" s="404"/>
      <c r="K26" s="404"/>
      <c r="L26" s="9"/>
    </row>
    <row r="27" spans="1:14" ht="24" customHeight="1">
      <c r="A27" s="390" t="s">
        <v>20</v>
      </c>
      <c r="B27" s="390"/>
      <c r="C27" s="391"/>
      <c r="D27" s="391"/>
      <c r="E27" s="391"/>
      <c r="F27" s="391"/>
      <c r="G27" s="1"/>
      <c r="H27" s="10" t="s">
        <v>6</v>
      </c>
      <c r="I27" s="392"/>
      <c r="J27" s="392"/>
      <c r="K27" s="2" t="s">
        <v>7</v>
      </c>
      <c r="L27" s="133"/>
    </row>
    <row r="28" spans="1:14" ht="24" customHeight="1">
      <c r="A28" s="390" t="s">
        <v>10</v>
      </c>
      <c r="B28" s="390"/>
      <c r="C28" s="391"/>
      <c r="D28" s="391"/>
      <c r="E28" s="391"/>
      <c r="F28" s="391"/>
      <c r="G28" s="1"/>
      <c r="H28" s="11" t="s">
        <v>9</v>
      </c>
      <c r="I28" s="393"/>
      <c r="J28" s="393"/>
      <c r="K28" s="393"/>
      <c r="L28" s="393"/>
    </row>
    <row r="29" spans="1:14" ht="24" customHeight="1">
      <c r="A29" s="390" t="s">
        <v>4</v>
      </c>
      <c r="B29" s="390"/>
      <c r="C29" s="391"/>
      <c r="D29" s="391"/>
      <c r="E29" s="391"/>
      <c r="F29" s="391"/>
      <c r="G29" s="1"/>
      <c r="H29" s="10" t="s">
        <v>11</v>
      </c>
      <c r="I29" s="395"/>
      <c r="J29" s="395"/>
      <c r="K29" s="395"/>
      <c r="L29" s="395"/>
    </row>
    <row r="30" spans="1:14" ht="24" customHeight="1">
      <c r="A30" s="390" t="s">
        <v>12</v>
      </c>
      <c r="B30" s="390"/>
      <c r="C30" s="398"/>
      <c r="D30" s="398"/>
      <c r="E30" s="398"/>
      <c r="F30" s="398"/>
      <c r="G30" s="1"/>
      <c r="H30" s="10" t="s">
        <v>13</v>
      </c>
      <c r="I30" s="391"/>
      <c r="J30" s="391"/>
      <c r="K30" s="391"/>
      <c r="L30" s="391"/>
    </row>
    <row r="31" spans="1:14">
      <c r="A31" s="1"/>
      <c r="B31" s="1"/>
      <c r="C31" s="1"/>
      <c r="D31" s="1"/>
      <c r="E31" s="1"/>
      <c r="F31" s="1"/>
      <c r="G31" s="1"/>
      <c r="H31" s="1"/>
      <c r="I31" s="1"/>
      <c r="J31" s="1"/>
      <c r="K31" s="1"/>
      <c r="L31" s="1"/>
    </row>
    <row r="32" spans="1:14" s="1" customFormat="1" ht="18.5" thickBot="1">
      <c r="A32" s="405" t="s">
        <v>21</v>
      </c>
      <c r="B32" s="405"/>
      <c r="C32" s="405"/>
      <c r="D32" s="405"/>
      <c r="E32" s="405"/>
      <c r="F32" s="405"/>
      <c r="G32" s="405"/>
      <c r="H32" s="405"/>
      <c r="I32" s="405"/>
      <c r="J32" s="405"/>
      <c r="K32" s="405"/>
      <c r="L32" s="405"/>
    </row>
    <row r="33" spans="1:12" ht="25" customHeight="1">
      <c r="A33" s="390" t="s">
        <v>22</v>
      </c>
      <c r="B33" s="390"/>
      <c r="C33" s="390"/>
      <c r="D33" s="390"/>
      <c r="E33" s="390"/>
      <c r="F33" s="390"/>
      <c r="G33" s="406"/>
      <c r="H33" s="406"/>
      <c r="I33" s="406"/>
      <c r="J33" s="406"/>
      <c r="K33" s="406"/>
      <c r="L33" s="406"/>
    </row>
    <row r="34" spans="1:12" ht="44.5" customHeight="1">
      <c r="A34" s="407" t="s">
        <v>161</v>
      </c>
      <c r="B34" s="407"/>
      <c r="C34" s="407"/>
      <c r="D34" s="407"/>
      <c r="E34" s="407"/>
      <c r="F34" s="407"/>
      <c r="G34" s="407"/>
      <c r="H34" s="407"/>
      <c r="I34" s="407"/>
      <c r="J34" s="407"/>
      <c r="K34" s="407"/>
      <c r="L34" s="407"/>
    </row>
    <row r="35" spans="1:12">
      <c r="A35" s="12"/>
      <c r="B35" s="12"/>
      <c r="C35" s="12"/>
      <c r="D35" s="12"/>
      <c r="E35" s="12"/>
      <c r="F35" s="12"/>
      <c r="G35" s="8"/>
      <c r="H35" s="8"/>
      <c r="I35" s="8"/>
      <c r="J35" s="8"/>
      <c r="K35" s="8"/>
      <c r="L35" s="8"/>
    </row>
    <row r="36" spans="1:12" ht="157.5" customHeight="1">
      <c r="A36" s="408" t="s">
        <v>23</v>
      </c>
      <c r="B36" s="408"/>
      <c r="C36" s="408"/>
      <c r="D36" s="408"/>
      <c r="E36" s="408"/>
      <c r="F36" s="408"/>
      <c r="G36" s="408"/>
      <c r="H36" s="408"/>
      <c r="I36" s="408"/>
      <c r="J36" s="408"/>
      <c r="K36" s="408"/>
      <c r="L36" s="408"/>
    </row>
    <row r="37" spans="1:12" ht="29.15" customHeight="1">
      <c r="A37" s="409" t="s">
        <v>24</v>
      </c>
      <c r="B37" s="409"/>
      <c r="C37" s="410"/>
      <c r="D37" s="410"/>
      <c r="E37" s="410"/>
      <c r="F37" s="410"/>
      <c r="G37" s="410"/>
      <c r="H37" s="410"/>
      <c r="I37" s="410"/>
      <c r="J37" s="1"/>
      <c r="K37" s="1"/>
      <c r="L37" s="1"/>
    </row>
    <row r="38" spans="1:12" ht="8.5" customHeight="1">
      <c r="A38" s="13"/>
      <c r="B38" s="12"/>
      <c r="C38" s="8"/>
      <c r="D38" s="8"/>
      <c r="E38" s="8"/>
      <c r="F38" s="8"/>
      <c r="G38" s="8"/>
      <c r="H38" s="8"/>
      <c r="I38" s="8"/>
      <c r="J38" s="1"/>
      <c r="K38" s="1"/>
      <c r="L38" s="1"/>
    </row>
    <row r="39" spans="1:12" ht="29.15" customHeight="1">
      <c r="A39" s="411" t="s">
        <v>162</v>
      </c>
      <c r="B39" s="411"/>
      <c r="C39" s="412"/>
      <c r="D39" s="412"/>
      <c r="E39" s="412"/>
      <c r="F39" s="412"/>
      <c r="G39" s="412"/>
      <c r="H39" s="412"/>
      <c r="I39" s="412"/>
      <c r="J39" s="124" t="s">
        <v>25</v>
      </c>
      <c r="K39" s="413"/>
      <c r="L39" s="413"/>
    </row>
    <row r="40" spans="1:12">
      <c r="A40" s="13"/>
      <c r="B40" s="13"/>
      <c r="C40" s="1"/>
      <c r="D40" s="1"/>
      <c r="E40" s="1"/>
      <c r="F40" s="1"/>
      <c r="G40" s="1"/>
      <c r="H40" s="1"/>
      <c r="I40" s="1"/>
      <c r="J40" s="11"/>
      <c r="K40" s="14"/>
      <c r="L40" s="14"/>
    </row>
    <row r="41" spans="1:12">
      <c r="A41" s="132"/>
      <c r="B41" s="15"/>
      <c r="C41" s="15"/>
      <c r="D41" s="16"/>
      <c r="E41" s="16"/>
      <c r="F41" s="16"/>
      <c r="G41" s="1"/>
      <c r="H41" s="1"/>
      <c r="I41" s="15"/>
      <c r="J41" s="17"/>
      <c r="K41" s="16"/>
      <c r="L41" s="132"/>
    </row>
    <row r="42" spans="1:12">
      <c r="A42" s="1"/>
      <c r="B42" s="1"/>
      <c r="C42" s="1"/>
      <c r="D42" s="1"/>
      <c r="E42" s="1"/>
      <c r="F42" s="1"/>
      <c r="G42" s="1"/>
      <c r="H42" s="1"/>
      <c r="I42" s="1"/>
      <c r="J42" s="1"/>
      <c r="K42" s="1"/>
      <c r="L42" s="1"/>
    </row>
    <row r="43" spans="1:12">
      <c r="A43" s="18"/>
      <c r="B43" s="18"/>
      <c r="C43" s="18"/>
      <c r="D43" s="18"/>
      <c r="E43" s="18"/>
      <c r="F43" s="18"/>
      <c r="G43" s="18"/>
      <c r="H43" s="18"/>
      <c r="I43" s="18"/>
      <c r="J43" s="18"/>
      <c r="K43" s="18"/>
      <c r="L43" s="18"/>
    </row>
    <row r="44" spans="1:12">
      <c r="A44" s="1"/>
      <c r="B44" s="1"/>
      <c r="C44" s="1"/>
      <c r="D44" s="1"/>
      <c r="E44" s="1"/>
      <c r="F44" s="1"/>
      <c r="G44" s="1"/>
      <c r="H44" s="1"/>
      <c r="I44" s="1"/>
      <c r="J44" s="1"/>
      <c r="K44" s="1"/>
      <c r="L44" s="1"/>
    </row>
    <row r="45" spans="1:12">
      <c r="A45" s="1"/>
      <c r="B45" s="1"/>
      <c r="C45" s="1"/>
      <c r="D45" s="1"/>
      <c r="E45" s="1"/>
      <c r="F45" s="1"/>
      <c r="G45" s="1"/>
      <c r="H45" s="1"/>
      <c r="I45" s="1"/>
      <c r="J45" s="1"/>
      <c r="K45" s="49" t="s">
        <v>26</v>
      </c>
      <c r="L45" s="136"/>
    </row>
    <row r="46" spans="1:12">
      <c r="A46" s="1"/>
      <c r="B46" s="1"/>
      <c r="C46" s="1"/>
      <c r="D46" s="1"/>
      <c r="E46" s="1"/>
      <c r="F46" s="1"/>
      <c r="G46" s="1"/>
      <c r="H46" s="1"/>
      <c r="I46" s="1"/>
      <c r="J46" s="1"/>
      <c r="K46" s="49"/>
      <c r="L46" s="137"/>
    </row>
    <row r="47" spans="1:12">
      <c r="A47" s="139" t="str">
        <f>"Application Version: " &amp; Development!$C$3</f>
        <v>Application Version: 2.0</v>
      </c>
      <c r="B47" s="140"/>
      <c r="C47" s="141"/>
      <c r="D47" s="141"/>
      <c r="E47" s="141"/>
      <c r="F47" s="141"/>
      <c r="G47" s="141"/>
      <c r="H47" s="142"/>
      <c r="I47" s="141"/>
      <c r="J47" s="141"/>
      <c r="K47" s="143" t="s">
        <v>28</v>
      </c>
      <c r="L47" s="144" t="str">
        <f>Development!C5</f>
        <v>4.01.2024</v>
      </c>
    </row>
    <row r="48" spans="1:12" hidden="1">
      <c r="A48" s="1"/>
      <c r="B48" s="1"/>
      <c r="C48" s="1"/>
      <c r="D48" s="1"/>
      <c r="E48" s="1"/>
      <c r="F48" s="1"/>
      <c r="G48" s="1"/>
      <c r="H48" s="1"/>
      <c r="I48" s="1"/>
      <c r="J48" s="1"/>
      <c r="K48" s="1"/>
      <c r="L48" s="1"/>
    </row>
    <row r="49" spans="1:12" hidden="1">
      <c r="A49" s="1"/>
      <c r="B49" s="1"/>
      <c r="C49" s="1"/>
      <c r="D49" s="1"/>
      <c r="E49" s="1"/>
      <c r="F49" s="1"/>
      <c r="G49" s="1"/>
      <c r="H49" s="1"/>
      <c r="I49" s="1"/>
      <c r="J49" s="1"/>
      <c r="K49" s="1"/>
      <c r="L49" s="1"/>
    </row>
    <row r="50" spans="1:12" hidden="1">
      <c r="A50" s="1"/>
      <c r="B50" s="1"/>
      <c r="C50" s="1"/>
      <c r="D50" s="1"/>
      <c r="E50" s="1"/>
      <c r="F50" s="1"/>
      <c r="G50" s="1"/>
      <c r="H50" s="1"/>
      <c r="I50" s="1"/>
      <c r="J50" s="1"/>
      <c r="K50" s="1"/>
      <c r="L50" s="1"/>
    </row>
    <row r="51" spans="1:12" hidden="1">
      <c r="A51" s="1"/>
      <c r="B51" s="1"/>
      <c r="C51" s="1"/>
      <c r="D51" s="1"/>
      <c r="E51" s="1"/>
      <c r="F51" s="1"/>
      <c r="G51" s="1"/>
      <c r="H51" s="1"/>
      <c r="I51" s="1"/>
      <c r="J51" s="1"/>
      <c r="K51" s="1"/>
      <c r="L51" s="1"/>
    </row>
    <row r="52" spans="1:12" hidden="1">
      <c r="A52" s="1"/>
      <c r="B52" s="1"/>
      <c r="C52" s="1"/>
      <c r="D52" s="1"/>
      <c r="E52" s="1"/>
      <c r="F52" s="1"/>
      <c r="G52" s="1"/>
      <c r="H52" s="1"/>
      <c r="I52" s="1"/>
      <c r="J52" s="1"/>
      <c r="K52" s="1"/>
      <c r="L52" s="1"/>
    </row>
    <row r="53" spans="1:12" hidden="1">
      <c r="A53" s="1"/>
      <c r="B53" s="1"/>
      <c r="C53" s="1"/>
      <c r="D53" s="1"/>
      <c r="E53" s="1"/>
      <c r="F53" s="1"/>
      <c r="G53" s="1"/>
      <c r="H53" s="1"/>
      <c r="I53" s="1"/>
      <c r="J53" s="1"/>
      <c r="K53" s="1"/>
      <c r="L53" s="1"/>
    </row>
  </sheetData>
  <sheetProtection algorithmName="SHA-512" hashValue="yX36BURkbqSJucra8AxiP5dW9LN9GC0Z1HDqyTWUkMPllqJZJKmojupzzSLc6sCU7JdWKlSaJ54534yp4Cc9/A==" saltValue="WJpQ0x7C2fAQYtEVqie8Fw==" spinCount="100000" sheet="1" objects="1" scenarios="1"/>
  <mergeCells count="66">
    <mergeCell ref="A34:L34"/>
    <mergeCell ref="A36:L36"/>
    <mergeCell ref="A37:B37"/>
    <mergeCell ref="C37:I37"/>
    <mergeCell ref="A39:B39"/>
    <mergeCell ref="C39:I39"/>
    <mergeCell ref="K39:L39"/>
    <mergeCell ref="A30:B30"/>
    <mergeCell ref="C30:F30"/>
    <mergeCell ref="I30:L30"/>
    <mergeCell ref="A32:L32"/>
    <mergeCell ref="A33:F33"/>
    <mergeCell ref="G33:L33"/>
    <mergeCell ref="A28:B28"/>
    <mergeCell ref="C28:F28"/>
    <mergeCell ref="I28:L28"/>
    <mergeCell ref="A29:B29"/>
    <mergeCell ref="C29:F29"/>
    <mergeCell ref="I29:L29"/>
    <mergeCell ref="A25:L25"/>
    <mergeCell ref="A26:B26"/>
    <mergeCell ref="C26:F26"/>
    <mergeCell ref="I26:K26"/>
    <mergeCell ref="A27:B27"/>
    <mergeCell ref="C27:F27"/>
    <mergeCell ref="I27:J27"/>
    <mergeCell ref="C22:F22"/>
    <mergeCell ref="A22:B22"/>
    <mergeCell ref="A11:B11"/>
    <mergeCell ref="C11:F11"/>
    <mergeCell ref="I11:J11"/>
    <mergeCell ref="A13:B13"/>
    <mergeCell ref="J13:K13"/>
    <mergeCell ref="A15:B17"/>
    <mergeCell ref="C20:F20"/>
    <mergeCell ref="C15:F15"/>
    <mergeCell ref="C13:F13"/>
    <mergeCell ref="I15:J17"/>
    <mergeCell ref="K15:N15"/>
    <mergeCell ref="K11:L11"/>
    <mergeCell ref="H22:K23"/>
    <mergeCell ref="C23:F23"/>
    <mergeCell ref="I10:J10"/>
    <mergeCell ref="K10:L10"/>
    <mergeCell ref="A8:B8"/>
    <mergeCell ref="C8:F8"/>
    <mergeCell ref="I8:J8"/>
    <mergeCell ref="A9:B9"/>
    <mergeCell ref="C9:F9"/>
    <mergeCell ref="I9:J9"/>
    <mergeCell ref="I20:J20"/>
    <mergeCell ref="K20:N20"/>
    <mergeCell ref="A3:L3"/>
    <mergeCell ref="A4:L4"/>
    <mergeCell ref="A5:B5"/>
    <mergeCell ref="C5:F5"/>
    <mergeCell ref="K5:L5"/>
    <mergeCell ref="A6:B6"/>
    <mergeCell ref="C6:F6"/>
    <mergeCell ref="K6:L6"/>
    <mergeCell ref="A7:B7"/>
    <mergeCell ref="C7:F7"/>
    <mergeCell ref="I7:J7"/>
    <mergeCell ref="K9:L9"/>
    <mergeCell ref="A10:B10"/>
    <mergeCell ref="C10:F10"/>
  </mergeCells>
  <conditionalFormatting sqref="A1:L1">
    <cfRule type="cellIs" dxfId="10" priority="2" stopIfTrue="1" operator="equal">
      <formula>"Missing Info"</formula>
    </cfRule>
  </conditionalFormatting>
  <conditionalFormatting sqref="I21">
    <cfRule type="expression" dxfId="9" priority="1">
      <formula>$C$17="Select…"</formula>
    </cfRule>
  </conditionalFormatting>
  <dataValidations count="6">
    <dataValidation type="list" allowBlank="1" showInputMessage="1" showErrorMessage="1" sqref="C20:F20" xr:uid="{7F92C862-85F7-4992-B67A-F796552BBBAA}">
      <formula1>Project_Type</formula1>
    </dataValidation>
    <dataValidation type="list" allowBlank="1" showInputMessage="1" showErrorMessage="1" sqref="C15:F15" xr:uid="{39731635-089F-476E-AB30-85319C5EE45F}">
      <formula1>Building_Type</formula1>
    </dataValidation>
    <dataValidation type="list" allowBlank="1" showInputMessage="1" showErrorMessage="1" sqref="C13:F13" xr:uid="{89FCB186-BE8F-4585-8343-0202D54BD432}">
      <formula1>Org_Type</formula1>
    </dataValidation>
    <dataValidation type="list" allowBlank="1" showInputMessage="1" showErrorMessage="1" sqref="K15:N15" xr:uid="{8DA1A130-6A40-49D0-BA99-2EBA0FC18B06}">
      <formula1>REBATEMETHOD</formula1>
    </dataValidation>
    <dataValidation type="list" allowBlank="1" showInputMessage="1" showErrorMessage="1" sqref="C22:F22" xr:uid="{0704E39C-6B04-4686-A9A8-5D3AFEDD188A}">
      <formula1>Custom_Project_Type</formula1>
    </dataValidation>
    <dataValidation type="list" allowBlank="1" showInputMessage="1" showErrorMessage="1" sqref="K20:N20" xr:uid="{0F8B3D2C-B492-4DBB-9E37-D5211CC15D91}">
      <formula1>DAC_YES_NO</formula1>
    </dataValidation>
  </dataValidations>
  <hyperlinks>
    <hyperlink ref="I21" r:id="rId1" xr:uid="{59BF1B32-5A8C-459F-B2E4-945155243FAD}"/>
  </hyperlinks>
  <pageMargins left="5.9375000000000001E-3" right="0.7" top="5.9375000000000001E-3" bottom="0.75" header="0.3" footer="0.3"/>
  <pageSetup scale="57"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51" r:id="rId5" name="Group Box 27">
              <controlPr defaultSize="0" autoFill="0" autoPict="0">
                <anchor moveWithCells="1">
                  <from>
                    <xdr:col>1</xdr:col>
                    <xdr:colOff>984250</xdr:colOff>
                    <xdr:row>14</xdr:row>
                    <xdr:rowOff>0</xdr:rowOff>
                  </from>
                  <to>
                    <xdr:col>10</xdr:col>
                    <xdr:colOff>304800</xdr:colOff>
                    <xdr:row>19</xdr:row>
                    <xdr:rowOff>304800</xdr:rowOff>
                  </to>
                </anchor>
              </controlPr>
            </control>
          </mc:Choice>
        </mc:AlternateContent>
        <mc:AlternateContent xmlns:mc="http://schemas.openxmlformats.org/markup-compatibility/2006">
          <mc:Choice Requires="x14">
            <control shapeId="1067" r:id="rId6" name="Group Box 43">
              <controlPr defaultSize="0" autoFill="0" autoPict="0">
                <anchor moveWithCells="1">
                  <from>
                    <xdr:col>1</xdr:col>
                    <xdr:colOff>1104900</xdr:colOff>
                    <xdr:row>18</xdr:row>
                    <xdr:rowOff>260350</xdr:rowOff>
                  </from>
                  <to>
                    <xdr:col>5</xdr:col>
                    <xdr:colOff>431800</xdr:colOff>
                    <xdr:row>20</xdr:row>
                    <xdr:rowOff>127000</xdr:rowOff>
                  </to>
                </anchor>
              </controlPr>
            </control>
          </mc:Choice>
        </mc:AlternateContent>
        <mc:AlternateContent xmlns:mc="http://schemas.openxmlformats.org/markup-compatibility/2006">
          <mc:Choice Requires="x14">
            <control shapeId="1085" r:id="rId7" name="Group Box 61">
              <controlPr defaultSize="0" autoFill="0" autoPict="0">
                <anchor moveWithCells="1">
                  <from>
                    <xdr:col>1</xdr:col>
                    <xdr:colOff>1104900</xdr:colOff>
                    <xdr:row>13</xdr:row>
                    <xdr:rowOff>260350</xdr:rowOff>
                  </from>
                  <to>
                    <xdr:col>5</xdr:col>
                    <xdr:colOff>431800</xdr:colOff>
                    <xdr:row>18</xdr:row>
                    <xdr:rowOff>127000</xdr:rowOff>
                  </to>
                </anchor>
              </controlPr>
            </control>
          </mc:Choice>
        </mc:AlternateContent>
        <mc:AlternateContent xmlns:mc="http://schemas.openxmlformats.org/markup-compatibility/2006">
          <mc:Choice Requires="x14">
            <control shapeId="1091" r:id="rId8" name="Group Box 67">
              <controlPr defaultSize="0" autoFill="0" autoPict="0">
                <anchor moveWithCells="1">
                  <from>
                    <xdr:col>1</xdr:col>
                    <xdr:colOff>1104900</xdr:colOff>
                    <xdr:row>20</xdr:row>
                    <xdr:rowOff>260350</xdr:rowOff>
                  </from>
                  <to>
                    <xdr:col>5</xdr:col>
                    <xdr:colOff>431800</xdr:colOff>
                    <xdr:row>22</xdr:row>
                    <xdr:rowOff>120650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12001-6933-48B9-9436-5A3DDBEAE5BB}">
  <sheetPr codeName="Sheet4"/>
  <dimension ref="A1:H44"/>
  <sheetViews>
    <sheetView showGridLines="0" topLeftCell="A14" zoomScale="56" zoomScaleNormal="100" workbookViewId="0">
      <selection activeCell="G26" sqref="G26"/>
    </sheetView>
  </sheetViews>
  <sheetFormatPr defaultColWidth="0" defaultRowHeight="14.5" zeroHeight="1"/>
  <cols>
    <col min="1" max="1" width="2.1796875" customWidth="1"/>
    <col min="2" max="2" width="13.54296875" customWidth="1"/>
    <col min="3" max="3" width="50.54296875" customWidth="1"/>
    <col min="4" max="4" width="10.81640625" customWidth="1"/>
    <col min="5" max="5" width="14" customWidth="1"/>
    <col min="6" max="6" width="26.453125" customWidth="1"/>
    <col min="7" max="7" width="30.453125" customWidth="1"/>
    <col min="8" max="8" width="3.1796875" customWidth="1"/>
    <col min="9" max="16384" width="8.81640625" hidden="1"/>
  </cols>
  <sheetData>
    <row r="1" spans="1:8" ht="59.5" customHeight="1">
      <c r="A1" s="262"/>
      <c r="B1" s="466" t="str">
        <f>Development!B1</f>
        <v>2024 Commercial Efficiency Program</v>
      </c>
      <c r="C1" s="466"/>
      <c r="D1" s="466"/>
      <c r="E1" s="466"/>
      <c r="F1" s="269"/>
      <c r="G1" s="271"/>
      <c r="H1" s="279"/>
    </row>
    <row r="2" spans="1:8" ht="59.5" customHeight="1" thickBot="1">
      <c r="A2" s="250" t="s">
        <v>323</v>
      </c>
      <c r="B2" s="250"/>
      <c r="C2" s="264"/>
      <c r="D2" s="264"/>
      <c r="E2" s="264"/>
      <c r="F2" s="264"/>
      <c r="G2" s="272"/>
      <c r="H2" s="279"/>
    </row>
    <row r="3" spans="1:8" s="167" customFormat="1" thickTop="1"/>
    <row r="4" spans="1:8" ht="18.5" thickBot="1">
      <c r="B4" s="278" t="s">
        <v>132</v>
      </c>
      <c r="C4" s="95"/>
      <c r="D4" s="96"/>
      <c r="E4" s="95"/>
      <c r="F4" s="95"/>
      <c r="G4" s="97"/>
    </row>
    <row r="5" spans="1:8" ht="24" customHeight="1">
      <c r="B5" s="284" t="s">
        <v>133</v>
      </c>
      <c r="C5" s="78"/>
      <c r="D5" s="99" t="s">
        <v>134</v>
      </c>
      <c r="E5" s="100"/>
      <c r="F5" s="78"/>
      <c r="G5" s="99" t="s">
        <v>135</v>
      </c>
    </row>
    <row r="6" spans="1:8" ht="18.649999999999999" customHeight="1">
      <c r="B6" s="285"/>
      <c r="C6" s="46"/>
      <c r="D6" s="1" t="s">
        <v>138</v>
      </c>
      <c r="E6" s="46"/>
      <c r="F6" s="46"/>
      <c r="G6" s="1" t="s">
        <v>137</v>
      </c>
    </row>
    <row r="7" spans="1:8" ht="18.649999999999999" customHeight="1">
      <c r="B7" s="285"/>
      <c r="C7" s="46"/>
      <c r="D7" s="1" t="s">
        <v>138</v>
      </c>
      <c r="E7" s="46"/>
      <c r="F7" s="46"/>
      <c r="G7" s="1" t="s">
        <v>137</v>
      </c>
    </row>
    <row r="8" spans="1:8" ht="18.649999999999999" customHeight="1">
      <c r="B8" s="285"/>
      <c r="C8" s="46"/>
      <c r="D8" s="1" t="s">
        <v>248</v>
      </c>
      <c r="E8" s="46"/>
      <c r="F8" s="46"/>
      <c r="G8" s="1" t="s">
        <v>137</v>
      </c>
    </row>
    <row r="9" spans="1:8" ht="18.649999999999999" customHeight="1">
      <c r="B9" s="285"/>
      <c r="C9" s="46"/>
      <c r="D9" s="1" t="s">
        <v>138</v>
      </c>
      <c r="E9" s="46"/>
      <c r="F9" s="46"/>
      <c r="G9" s="1" t="s">
        <v>137</v>
      </c>
    </row>
    <row r="10" spans="1:8" ht="18.649999999999999" customHeight="1">
      <c r="B10" s="285"/>
      <c r="C10" s="1"/>
      <c r="D10" s="16" t="s">
        <v>139</v>
      </c>
      <c r="E10" s="16"/>
      <c r="F10" s="46"/>
      <c r="G10" s="1" t="s">
        <v>137</v>
      </c>
    </row>
    <row r="11" spans="1:8" ht="18.649999999999999" customHeight="1">
      <c r="B11" s="285"/>
      <c r="C11" s="46"/>
      <c r="D11" s="1" t="s">
        <v>138</v>
      </c>
      <c r="E11" s="16"/>
      <c r="F11" s="46"/>
      <c r="G11" s="1" t="s">
        <v>137</v>
      </c>
    </row>
    <row r="12" spans="1:8" ht="18.649999999999999" customHeight="1">
      <c r="B12" s="285"/>
      <c r="C12" s="46"/>
      <c r="D12" s="1" t="s">
        <v>138</v>
      </c>
      <c r="E12" s="46"/>
      <c r="F12" s="46"/>
      <c r="G12" s="1" t="s">
        <v>137</v>
      </c>
    </row>
    <row r="13" spans="1:8" ht="18.649999999999999" customHeight="1">
      <c r="B13" s="285"/>
      <c r="C13" s="46"/>
      <c r="D13" s="1" t="s">
        <v>138</v>
      </c>
      <c r="E13" s="46"/>
      <c r="F13" s="46"/>
      <c r="G13" s="94" t="s">
        <v>140</v>
      </c>
    </row>
    <row r="14" spans="1:8" ht="18.649999999999999" customHeight="1">
      <c r="B14" s="286"/>
      <c r="C14" s="102"/>
      <c r="D14" s="1" t="s">
        <v>138</v>
      </c>
      <c r="E14" s="103"/>
      <c r="F14" s="102"/>
      <c r="G14" s="94" t="s">
        <v>140</v>
      </c>
    </row>
    <row r="15" spans="1:8">
      <c r="B15" s="286"/>
      <c r="C15" s="102"/>
      <c r="D15" s="94"/>
      <c r="E15" s="102"/>
      <c r="F15" s="102"/>
      <c r="G15" s="94"/>
    </row>
    <row r="16" spans="1:8" ht="18.5" thickBot="1">
      <c r="B16" s="278" t="s">
        <v>146</v>
      </c>
      <c r="C16" s="95"/>
      <c r="D16" s="96"/>
      <c r="E16" s="95"/>
      <c r="F16" s="95"/>
      <c r="G16" s="97"/>
    </row>
    <row r="17" spans="2:7" ht="25" customHeight="1">
      <c r="B17" s="98" t="s">
        <v>133</v>
      </c>
      <c r="C17" s="78"/>
      <c r="D17" s="99" t="s">
        <v>134</v>
      </c>
      <c r="E17" s="106"/>
      <c r="F17" s="78"/>
      <c r="G17" s="99" t="s">
        <v>135</v>
      </c>
    </row>
    <row r="18" spans="2:7" ht="18">
      <c r="B18" s="105"/>
      <c r="C18" s="78"/>
      <c r="D18" s="94" t="s">
        <v>136</v>
      </c>
      <c r="E18" s="106"/>
      <c r="F18" s="78"/>
      <c r="G18" s="94" t="s">
        <v>137</v>
      </c>
    </row>
    <row r="19" spans="2:7" ht="18">
      <c r="B19" s="105"/>
      <c r="C19" s="78"/>
      <c r="D19" s="94" t="s">
        <v>138</v>
      </c>
      <c r="E19" s="106"/>
      <c r="F19" s="78"/>
      <c r="G19" s="94" t="s">
        <v>137</v>
      </c>
    </row>
    <row r="20" spans="2:7" ht="17.149999999999999" customHeight="1">
      <c r="B20" s="105"/>
      <c r="C20" s="78"/>
      <c r="D20" s="94" t="s">
        <v>138</v>
      </c>
      <c r="E20" s="106"/>
      <c r="F20" s="78"/>
      <c r="G20" s="94" t="s">
        <v>137</v>
      </c>
    </row>
    <row r="21" spans="2:7" ht="19.5" customHeight="1">
      <c r="B21" s="101"/>
      <c r="C21" s="101"/>
      <c r="D21" s="1" t="s">
        <v>138</v>
      </c>
      <c r="E21" s="102"/>
      <c r="F21" s="102"/>
      <c r="G21" s="104" t="s">
        <v>137</v>
      </c>
    </row>
    <row r="22" spans="2:7" ht="21" customHeight="1">
      <c r="B22" s="101"/>
      <c r="C22" s="101"/>
      <c r="D22" s="1" t="s">
        <v>138</v>
      </c>
      <c r="E22" s="102"/>
      <c r="F22" s="102"/>
      <c r="G22" s="104" t="s">
        <v>137</v>
      </c>
    </row>
    <row r="23" spans="2:7" s="1" customFormat="1" ht="18" customHeight="1">
      <c r="D23" s="94" t="s">
        <v>138</v>
      </c>
      <c r="G23" s="1" t="s">
        <v>137</v>
      </c>
    </row>
    <row r="24" spans="2:7" ht="18.649999999999999" customHeight="1">
      <c r="B24" s="470" t="s">
        <v>257</v>
      </c>
      <c r="C24" s="470"/>
      <c r="D24" s="470"/>
      <c r="E24" s="470"/>
      <c r="F24" s="470"/>
      <c r="G24" s="470"/>
    </row>
    <row r="25" spans="2:7" s="1" customFormat="1" ht="18" customHeight="1">
      <c r="D25" s="16" t="s">
        <v>139</v>
      </c>
      <c r="E25" s="16"/>
      <c r="G25" s="1" t="s">
        <v>137</v>
      </c>
    </row>
    <row r="26" spans="2:7" s="1" customFormat="1" ht="18" customHeight="1">
      <c r="D26" s="16" t="s">
        <v>139</v>
      </c>
      <c r="E26" s="16"/>
      <c r="G26" s="1" t="s">
        <v>137</v>
      </c>
    </row>
    <row r="27" spans="2:7" s="1" customFormat="1" ht="18.649999999999999" customHeight="1">
      <c r="B27" s="110"/>
      <c r="C27" s="46"/>
      <c r="D27" s="1" t="s">
        <v>138</v>
      </c>
      <c r="E27" s="46"/>
      <c r="F27" s="46"/>
      <c r="G27" s="1" t="s">
        <v>140</v>
      </c>
    </row>
    <row r="28" spans="2:7" s="1" customFormat="1" ht="18.649999999999999" customHeight="1">
      <c r="B28" s="110"/>
      <c r="C28" s="46"/>
      <c r="D28" s="1" t="s">
        <v>138</v>
      </c>
      <c r="E28" s="46"/>
      <c r="F28" s="46"/>
      <c r="G28" s="1" t="s">
        <v>140</v>
      </c>
    </row>
    <row r="29" spans="2:7" s="1" customFormat="1" ht="18.75" customHeight="1">
      <c r="B29" s="110"/>
      <c r="C29" s="46"/>
      <c r="E29" s="46"/>
      <c r="F29" s="46"/>
    </row>
    <row r="30" spans="2:7" s="1" customFormat="1" ht="30.65" customHeight="1">
      <c r="B30" s="462" t="s">
        <v>145</v>
      </c>
      <c r="C30" s="462"/>
      <c r="D30" s="462"/>
      <c r="E30" s="462"/>
      <c r="F30" s="462"/>
      <c r="G30" s="462"/>
    </row>
    <row r="31" spans="2:7">
      <c r="B31" s="78"/>
      <c r="C31" s="78"/>
      <c r="D31" s="94"/>
      <c r="E31" s="78"/>
      <c r="F31" s="78"/>
      <c r="G31" s="94"/>
    </row>
    <row r="32" spans="2:7" ht="21" customHeight="1">
      <c r="B32" s="468" t="s">
        <v>144</v>
      </c>
      <c r="C32" s="469"/>
      <c r="D32" s="47"/>
      <c r="E32" s="107" t="s">
        <v>111</v>
      </c>
      <c r="F32" s="78"/>
      <c r="G32" s="94"/>
    </row>
    <row r="33" spans="2:7" ht="22" customHeight="1">
      <c r="B33" s="108"/>
      <c r="C33" s="108"/>
      <c r="D33" s="109"/>
      <c r="E33" s="108"/>
      <c r="F33" s="108"/>
      <c r="G33" s="109"/>
    </row>
    <row r="34" spans="2:7">
      <c r="B34" s="139" t="s">
        <v>27</v>
      </c>
      <c r="C34" s="155" t="str">
        <f>Development!C3</f>
        <v>2.0</v>
      </c>
      <c r="D34" s="138"/>
      <c r="E34" s="138"/>
      <c r="F34" s="143" t="s">
        <v>28</v>
      </c>
      <c r="G34" s="144" t="str">
        <f>Development!C5</f>
        <v>4.01.2024</v>
      </c>
    </row>
    <row r="35" spans="2:7" ht="20.149999999999999" customHeight="1"/>
    <row r="36" spans="2:7"/>
    <row r="43" spans="2:7"/>
    <row r="44" spans="2:7"/>
  </sheetData>
  <mergeCells count="4">
    <mergeCell ref="B1:E1"/>
    <mergeCell ref="B32:C32"/>
    <mergeCell ref="B30:G30"/>
    <mergeCell ref="B24:G24"/>
  </mergeCells>
  <pageMargins left="0.7" right="0.7" top="0.75" bottom="0.75" header="0.3" footer="0.3"/>
  <pageSetup scale="59"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8"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46" r:id="rId4" name="Check Box 10">
              <controlPr defaultSize="0" autoFill="0" autoLine="0" autoPict="0">
                <anchor moveWithCells="1" sizeWithCells="1">
                  <from>
                    <xdr:col>1</xdr:col>
                    <xdr:colOff>374650</xdr:colOff>
                    <xdr:row>19</xdr:row>
                    <xdr:rowOff>203200</xdr:rowOff>
                  </from>
                  <to>
                    <xdr:col>2</xdr:col>
                    <xdr:colOff>2774950</xdr:colOff>
                    <xdr:row>21</xdr:row>
                    <xdr:rowOff>69850</xdr:rowOff>
                  </to>
                </anchor>
              </controlPr>
            </control>
          </mc:Choice>
        </mc:AlternateContent>
        <mc:AlternateContent xmlns:mc="http://schemas.openxmlformats.org/markup-compatibility/2006">
          <mc:Choice Requires="x14">
            <control shapeId="14347" r:id="rId5" name="Check Box 11">
              <controlPr defaultSize="0" autoFill="0" autoLine="0" autoPict="0">
                <anchor moveWithCells="1">
                  <from>
                    <xdr:col>1</xdr:col>
                    <xdr:colOff>374650</xdr:colOff>
                    <xdr:row>19</xdr:row>
                    <xdr:rowOff>38100</xdr:rowOff>
                  </from>
                  <to>
                    <xdr:col>2</xdr:col>
                    <xdr:colOff>3384550</xdr:colOff>
                    <xdr:row>20</xdr:row>
                    <xdr:rowOff>12700</xdr:rowOff>
                  </to>
                </anchor>
              </controlPr>
            </control>
          </mc:Choice>
        </mc:AlternateContent>
        <mc:AlternateContent xmlns:mc="http://schemas.openxmlformats.org/markup-compatibility/2006">
          <mc:Choice Requires="x14">
            <control shapeId="14351" r:id="rId6" name="Check Box 15">
              <controlPr defaultSize="0" autoFill="0" autoLine="0" autoPict="0">
                <anchor moveWithCells="1">
                  <from>
                    <xdr:col>1</xdr:col>
                    <xdr:colOff>374650</xdr:colOff>
                    <xdr:row>17</xdr:row>
                    <xdr:rowOff>38100</xdr:rowOff>
                  </from>
                  <to>
                    <xdr:col>3</xdr:col>
                    <xdr:colOff>0</xdr:colOff>
                    <xdr:row>18</xdr:row>
                    <xdr:rowOff>0</xdr:rowOff>
                  </to>
                </anchor>
              </controlPr>
            </control>
          </mc:Choice>
        </mc:AlternateContent>
        <mc:AlternateContent xmlns:mc="http://schemas.openxmlformats.org/markup-compatibility/2006">
          <mc:Choice Requires="x14">
            <control shapeId="14352" r:id="rId7" name="Check Box 16">
              <controlPr defaultSize="0" autoFill="0" autoLine="0" autoPict="0">
                <anchor moveWithCells="1">
                  <from>
                    <xdr:col>1</xdr:col>
                    <xdr:colOff>374650</xdr:colOff>
                    <xdr:row>18</xdr:row>
                    <xdr:rowOff>31750</xdr:rowOff>
                  </from>
                  <to>
                    <xdr:col>3</xdr:col>
                    <xdr:colOff>0</xdr:colOff>
                    <xdr:row>19</xdr:row>
                    <xdr:rowOff>0</xdr:rowOff>
                  </to>
                </anchor>
              </controlPr>
            </control>
          </mc:Choice>
        </mc:AlternateContent>
        <mc:AlternateContent xmlns:mc="http://schemas.openxmlformats.org/markup-compatibility/2006">
          <mc:Choice Requires="x14">
            <control shapeId="14354" r:id="rId8" name="Check Box 18">
              <controlPr locked="0" defaultSize="0" autoFill="0" autoLine="0" autoPict="0">
                <anchor moveWithCells="1" sizeWithCells="1">
                  <from>
                    <xdr:col>1</xdr:col>
                    <xdr:colOff>381000</xdr:colOff>
                    <xdr:row>4</xdr:row>
                    <xdr:rowOff>488950</xdr:rowOff>
                  </from>
                  <to>
                    <xdr:col>3</xdr:col>
                    <xdr:colOff>279400</xdr:colOff>
                    <xdr:row>6</xdr:row>
                    <xdr:rowOff>76200</xdr:rowOff>
                  </to>
                </anchor>
              </controlPr>
            </control>
          </mc:Choice>
        </mc:AlternateContent>
        <mc:AlternateContent xmlns:mc="http://schemas.openxmlformats.org/markup-compatibility/2006">
          <mc:Choice Requires="x14">
            <control shapeId="14355" r:id="rId9" name="Check Box 19">
              <controlPr locked="0" defaultSize="0" autoFill="0" autoLine="0" autoPict="0">
                <anchor moveWithCells="1" sizeWithCells="1">
                  <from>
                    <xdr:col>1</xdr:col>
                    <xdr:colOff>381000</xdr:colOff>
                    <xdr:row>5</xdr:row>
                    <xdr:rowOff>317500</xdr:rowOff>
                  </from>
                  <to>
                    <xdr:col>3</xdr:col>
                    <xdr:colOff>279400</xdr:colOff>
                    <xdr:row>7</xdr:row>
                    <xdr:rowOff>76200</xdr:rowOff>
                  </to>
                </anchor>
              </controlPr>
            </control>
          </mc:Choice>
        </mc:AlternateContent>
        <mc:AlternateContent xmlns:mc="http://schemas.openxmlformats.org/markup-compatibility/2006">
          <mc:Choice Requires="x14">
            <control shapeId="14356" r:id="rId10" name="Check Box 20">
              <controlPr locked="0" defaultSize="0" autoFill="0" autoLine="0" autoPict="0">
                <anchor moveWithCells="1" sizeWithCells="1">
                  <from>
                    <xdr:col>1</xdr:col>
                    <xdr:colOff>381000</xdr:colOff>
                    <xdr:row>6</xdr:row>
                    <xdr:rowOff>336550</xdr:rowOff>
                  </from>
                  <to>
                    <xdr:col>3</xdr:col>
                    <xdr:colOff>279400</xdr:colOff>
                    <xdr:row>8</xdr:row>
                    <xdr:rowOff>76200</xdr:rowOff>
                  </to>
                </anchor>
              </controlPr>
            </control>
          </mc:Choice>
        </mc:AlternateContent>
        <mc:AlternateContent xmlns:mc="http://schemas.openxmlformats.org/markup-compatibility/2006">
          <mc:Choice Requires="x14">
            <control shapeId="14357" r:id="rId11" name="Check Box 21">
              <controlPr locked="0" defaultSize="0" autoFill="0" autoLine="0" autoPict="0">
                <anchor moveWithCells="1" sizeWithCells="1">
                  <from>
                    <xdr:col>1</xdr:col>
                    <xdr:colOff>381000</xdr:colOff>
                    <xdr:row>7</xdr:row>
                    <xdr:rowOff>336550</xdr:rowOff>
                  </from>
                  <to>
                    <xdr:col>3</xdr:col>
                    <xdr:colOff>279400</xdr:colOff>
                    <xdr:row>9</xdr:row>
                    <xdr:rowOff>76200</xdr:rowOff>
                  </to>
                </anchor>
              </controlPr>
            </control>
          </mc:Choice>
        </mc:AlternateContent>
        <mc:AlternateContent xmlns:mc="http://schemas.openxmlformats.org/markup-compatibility/2006">
          <mc:Choice Requires="x14">
            <control shapeId="14358" r:id="rId12" name="Check Box 22">
              <controlPr locked="0" defaultSize="0" autoFill="0" autoLine="0" autoPict="0">
                <anchor moveWithCells="1" sizeWithCells="1">
                  <from>
                    <xdr:col>1</xdr:col>
                    <xdr:colOff>381000</xdr:colOff>
                    <xdr:row>9</xdr:row>
                    <xdr:rowOff>31750</xdr:rowOff>
                  </from>
                  <to>
                    <xdr:col>3</xdr:col>
                    <xdr:colOff>279400</xdr:colOff>
                    <xdr:row>10</xdr:row>
                    <xdr:rowOff>50800</xdr:rowOff>
                  </to>
                </anchor>
              </controlPr>
            </control>
          </mc:Choice>
        </mc:AlternateContent>
        <mc:AlternateContent xmlns:mc="http://schemas.openxmlformats.org/markup-compatibility/2006">
          <mc:Choice Requires="x14">
            <control shapeId="14359" r:id="rId13" name="Check Box 23">
              <controlPr locked="0" defaultSize="0" autoFill="0" autoLine="0" autoPict="0">
                <anchor moveWithCells="1" sizeWithCells="1">
                  <from>
                    <xdr:col>1</xdr:col>
                    <xdr:colOff>381000</xdr:colOff>
                    <xdr:row>10</xdr:row>
                    <xdr:rowOff>31750</xdr:rowOff>
                  </from>
                  <to>
                    <xdr:col>3</xdr:col>
                    <xdr:colOff>298450</xdr:colOff>
                    <xdr:row>11</xdr:row>
                    <xdr:rowOff>0</xdr:rowOff>
                  </to>
                </anchor>
              </controlPr>
            </control>
          </mc:Choice>
        </mc:AlternateContent>
        <mc:AlternateContent xmlns:mc="http://schemas.openxmlformats.org/markup-compatibility/2006">
          <mc:Choice Requires="x14">
            <control shapeId="14361" r:id="rId14" name="Check Box 25">
              <controlPr locked="0" defaultSize="0" autoFill="0" autoLine="0" autoPict="0">
                <anchor moveWithCells="1" sizeWithCells="1">
                  <from>
                    <xdr:col>1</xdr:col>
                    <xdr:colOff>381000</xdr:colOff>
                    <xdr:row>11</xdr:row>
                    <xdr:rowOff>0</xdr:rowOff>
                  </from>
                  <to>
                    <xdr:col>3</xdr:col>
                    <xdr:colOff>279400</xdr:colOff>
                    <xdr:row>12</xdr:row>
                    <xdr:rowOff>50800</xdr:rowOff>
                  </to>
                </anchor>
              </controlPr>
            </control>
          </mc:Choice>
        </mc:AlternateContent>
        <mc:AlternateContent xmlns:mc="http://schemas.openxmlformats.org/markup-compatibility/2006">
          <mc:Choice Requires="x14">
            <control shapeId="14362" r:id="rId15" name="Check Box 26">
              <controlPr locked="0" defaultSize="0" autoFill="0" autoLine="0" autoPict="0">
                <anchor moveWithCells="1" sizeWithCells="1">
                  <from>
                    <xdr:col>1</xdr:col>
                    <xdr:colOff>381000</xdr:colOff>
                    <xdr:row>12</xdr:row>
                    <xdr:rowOff>31750</xdr:rowOff>
                  </from>
                  <to>
                    <xdr:col>3</xdr:col>
                    <xdr:colOff>279400</xdr:colOff>
                    <xdr:row>13</xdr:row>
                    <xdr:rowOff>50800</xdr:rowOff>
                  </to>
                </anchor>
              </controlPr>
            </control>
          </mc:Choice>
        </mc:AlternateContent>
        <mc:AlternateContent xmlns:mc="http://schemas.openxmlformats.org/markup-compatibility/2006">
          <mc:Choice Requires="x14">
            <control shapeId="14363" r:id="rId16" name="Check Box 27">
              <controlPr locked="0" defaultSize="0" autoFill="0" autoLine="0" autoPict="0">
                <anchor moveWithCells="1" sizeWithCells="1">
                  <from>
                    <xdr:col>1</xdr:col>
                    <xdr:colOff>381000</xdr:colOff>
                    <xdr:row>13</xdr:row>
                    <xdr:rowOff>38100</xdr:rowOff>
                  </from>
                  <to>
                    <xdr:col>3</xdr:col>
                    <xdr:colOff>279400</xdr:colOff>
                    <xdr:row>14</xdr:row>
                    <xdr:rowOff>69850</xdr:rowOff>
                  </to>
                </anchor>
              </controlPr>
            </control>
          </mc:Choice>
        </mc:AlternateContent>
        <mc:AlternateContent xmlns:mc="http://schemas.openxmlformats.org/markup-compatibility/2006">
          <mc:Choice Requires="x14">
            <control shapeId="14367" r:id="rId17" name="Check Box 31">
              <controlPr defaultSize="0" autoFill="0" autoLine="0" autoPict="0">
                <anchor moveWithCells="1" sizeWithCells="1">
                  <from>
                    <xdr:col>1</xdr:col>
                    <xdr:colOff>374650</xdr:colOff>
                    <xdr:row>21</xdr:row>
                    <xdr:rowOff>0</xdr:rowOff>
                  </from>
                  <to>
                    <xdr:col>2</xdr:col>
                    <xdr:colOff>2774950</xdr:colOff>
                    <xdr:row>22</xdr:row>
                    <xdr:rowOff>38100</xdr:rowOff>
                  </to>
                </anchor>
              </controlPr>
            </control>
          </mc:Choice>
        </mc:AlternateContent>
        <mc:AlternateContent xmlns:mc="http://schemas.openxmlformats.org/markup-compatibility/2006">
          <mc:Choice Requires="x14">
            <control shapeId="14369" r:id="rId18" name="Check Box 33">
              <controlPr defaultSize="0" autoFill="0" autoLine="0" autoPict="0">
                <anchor moveWithCells="1">
                  <from>
                    <xdr:col>1</xdr:col>
                    <xdr:colOff>374650</xdr:colOff>
                    <xdr:row>22</xdr:row>
                    <xdr:rowOff>12700</xdr:rowOff>
                  </from>
                  <to>
                    <xdr:col>2</xdr:col>
                    <xdr:colOff>2908300</xdr:colOff>
                    <xdr:row>23</xdr:row>
                    <xdr:rowOff>31750</xdr:rowOff>
                  </to>
                </anchor>
              </controlPr>
            </control>
          </mc:Choice>
        </mc:AlternateContent>
        <mc:AlternateContent xmlns:mc="http://schemas.openxmlformats.org/markup-compatibility/2006">
          <mc:Choice Requires="x14">
            <control shapeId="14372" r:id="rId19" name="Check Box 36">
              <controlPr defaultSize="0" autoFill="0" autoLine="0" autoPict="0">
                <anchor moveWithCells="1">
                  <from>
                    <xdr:col>1</xdr:col>
                    <xdr:colOff>381000</xdr:colOff>
                    <xdr:row>25</xdr:row>
                    <xdr:rowOff>12700</xdr:rowOff>
                  </from>
                  <to>
                    <xdr:col>2</xdr:col>
                    <xdr:colOff>3384550</xdr:colOff>
                    <xdr:row>26</xdr:row>
                    <xdr:rowOff>0</xdr:rowOff>
                  </to>
                </anchor>
              </controlPr>
            </control>
          </mc:Choice>
        </mc:AlternateContent>
        <mc:AlternateContent xmlns:mc="http://schemas.openxmlformats.org/markup-compatibility/2006">
          <mc:Choice Requires="x14">
            <control shapeId="14373" r:id="rId20" name="Check Box 37">
              <controlPr defaultSize="0" autoFill="0" autoLine="0" autoPict="0">
                <anchor moveWithCells="1">
                  <from>
                    <xdr:col>1</xdr:col>
                    <xdr:colOff>381000</xdr:colOff>
                    <xdr:row>24</xdr:row>
                    <xdr:rowOff>12700</xdr:rowOff>
                  </from>
                  <to>
                    <xdr:col>2</xdr:col>
                    <xdr:colOff>3384550</xdr:colOff>
                    <xdr:row>25</xdr:row>
                    <xdr:rowOff>0</xdr:rowOff>
                  </to>
                </anchor>
              </controlPr>
            </control>
          </mc:Choice>
        </mc:AlternateContent>
        <mc:AlternateContent xmlns:mc="http://schemas.openxmlformats.org/markup-compatibility/2006">
          <mc:Choice Requires="x14">
            <control shapeId="14375" r:id="rId21" name="Check Box 39">
              <controlPr locked="0" defaultSize="0" autoFill="0" autoLine="0" autoPict="0">
                <anchor moveWithCells="1" sizeWithCells="1">
                  <from>
                    <xdr:col>1</xdr:col>
                    <xdr:colOff>381000</xdr:colOff>
                    <xdr:row>26</xdr:row>
                    <xdr:rowOff>0</xdr:rowOff>
                  </from>
                  <to>
                    <xdr:col>3</xdr:col>
                    <xdr:colOff>279400</xdr:colOff>
                    <xdr:row>27</xdr:row>
                    <xdr:rowOff>38100</xdr:rowOff>
                  </to>
                </anchor>
              </controlPr>
            </control>
          </mc:Choice>
        </mc:AlternateContent>
        <mc:AlternateContent xmlns:mc="http://schemas.openxmlformats.org/markup-compatibility/2006">
          <mc:Choice Requires="x14">
            <control shapeId="14376" r:id="rId22" name="Check Box 40">
              <controlPr locked="0" defaultSize="0" autoFill="0" autoLine="0" autoPict="0">
                <anchor moveWithCells="1" sizeWithCells="1">
                  <from>
                    <xdr:col>1</xdr:col>
                    <xdr:colOff>381000</xdr:colOff>
                    <xdr:row>27</xdr:row>
                    <xdr:rowOff>0</xdr:rowOff>
                  </from>
                  <to>
                    <xdr:col>3</xdr:col>
                    <xdr:colOff>279400</xdr:colOff>
                    <xdr:row>28</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0F5D9-E4AD-4584-9B67-D6C42B49202C}">
  <sheetPr codeName="Sheet5"/>
  <dimension ref="A1:P98"/>
  <sheetViews>
    <sheetView showGridLines="0" zoomScaleNormal="100" workbookViewId="0"/>
  </sheetViews>
  <sheetFormatPr defaultColWidth="0" defaultRowHeight="14.5" zeroHeight="1"/>
  <cols>
    <col min="1" max="1" width="2.1796875" customWidth="1"/>
    <col min="2" max="2" width="9.1796875" customWidth="1"/>
    <col min="3" max="3" width="14.453125" customWidth="1"/>
    <col min="4" max="4" width="14.1796875" customWidth="1"/>
    <col min="5" max="13" width="13.54296875" customWidth="1"/>
    <col min="14" max="14" width="9.1796875" customWidth="1"/>
    <col min="15" max="15" width="2.54296875" customWidth="1"/>
    <col min="16" max="16" width="0" hidden="1" customWidth="1"/>
    <col min="17" max="16384" width="8.81640625" hidden="1"/>
  </cols>
  <sheetData>
    <row r="1" spans="1:15" s="166" customFormat="1" ht="56.15" customHeight="1">
      <c r="A1" s="262"/>
      <c r="B1" s="461" t="str">
        <f>Development!B1</f>
        <v>2024 Commercial Efficiency Program</v>
      </c>
      <c r="C1" s="461"/>
      <c r="D1" s="461"/>
      <c r="E1" s="461"/>
      <c r="F1" s="461"/>
      <c r="G1" s="461"/>
      <c r="H1" s="461"/>
      <c r="I1" s="461"/>
      <c r="J1" s="263"/>
      <c r="K1" s="263"/>
      <c r="L1" s="265"/>
      <c r="M1" s="265"/>
      <c r="N1" s="265"/>
      <c r="O1" s="280"/>
    </row>
    <row r="2" spans="1:15" s="166" customFormat="1" ht="56.15" customHeight="1" thickBot="1">
      <c r="A2" s="250" t="s">
        <v>321</v>
      </c>
      <c r="B2" s="264"/>
      <c r="C2" s="264"/>
      <c r="D2" s="264"/>
      <c r="E2" s="264"/>
      <c r="F2" s="264"/>
      <c r="G2" s="264"/>
      <c r="H2" s="264"/>
      <c r="I2" s="264"/>
      <c r="J2" s="264"/>
      <c r="K2" s="264"/>
      <c r="L2" s="267"/>
      <c r="M2" s="267"/>
      <c r="N2" s="267"/>
      <c r="O2" s="281"/>
    </row>
    <row r="3" spans="1:15" ht="44.5" customHeight="1" thickTop="1">
      <c r="A3" s="386" t="s">
        <v>284</v>
      </c>
      <c r="B3" s="386"/>
      <c r="C3" s="386"/>
      <c r="D3" s="386"/>
      <c r="E3" s="386"/>
      <c r="F3" s="386"/>
      <c r="G3" s="386"/>
      <c r="H3" s="386"/>
      <c r="I3" s="386"/>
      <c r="J3" s="386"/>
      <c r="K3" s="386"/>
      <c r="L3" s="386"/>
      <c r="M3" s="386"/>
      <c r="N3" s="386"/>
      <c r="O3" s="386"/>
    </row>
    <row r="4" spans="1:15" ht="24.65" customHeight="1" thickBot="1">
      <c r="B4" s="335" t="s">
        <v>543</v>
      </c>
      <c r="C4" s="80"/>
      <c r="D4" s="80"/>
      <c r="E4" s="80"/>
      <c r="F4" s="80"/>
      <c r="G4" s="80"/>
      <c r="H4" s="80"/>
      <c r="I4" s="80"/>
      <c r="J4" s="80"/>
      <c r="K4" s="80"/>
      <c r="L4" s="80"/>
      <c r="M4" s="81"/>
      <c r="N4" s="81"/>
      <c r="O4" s="157"/>
    </row>
    <row r="5" spans="1:15" ht="18" customHeight="1">
      <c r="B5" s="463" t="s">
        <v>278</v>
      </c>
      <c r="C5" s="463"/>
      <c r="D5" s="463"/>
      <c r="E5" s="463"/>
      <c r="F5" s="463"/>
      <c r="G5" s="463"/>
      <c r="H5" s="463"/>
      <c r="I5" s="463"/>
      <c r="J5" s="463"/>
      <c r="K5" s="463"/>
      <c r="L5" s="463"/>
      <c r="M5" s="463"/>
      <c r="N5" s="463"/>
    </row>
    <row r="6" spans="1:15" ht="18" customHeight="1">
      <c r="B6" s="464" t="s">
        <v>167</v>
      </c>
      <c r="C6" s="464"/>
      <c r="D6" s="464"/>
      <c r="E6" s="464"/>
      <c r="F6" s="464"/>
      <c r="G6" s="464"/>
      <c r="H6" s="464"/>
      <c r="I6" s="464"/>
      <c r="J6" s="464"/>
      <c r="K6" s="464"/>
      <c r="L6" s="464"/>
      <c r="M6" s="464"/>
      <c r="N6" s="464"/>
    </row>
    <row r="7" spans="1:15" ht="18" customHeight="1">
      <c r="B7" s="464" t="s">
        <v>204</v>
      </c>
      <c r="C7" s="464"/>
      <c r="D7" s="464"/>
      <c r="E7" s="464"/>
      <c r="F7" s="464"/>
      <c r="G7" s="464"/>
      <c r="H7" s="464"/>
      <c r="I7" s="464"/>
      <c r="J7" s="464"/>
      <c r="K7" s="464"/>
      <c r="L7" s="464"/>
      <c r="M7" s="464"/>
      <c r="N7" s="464"/>
    </row>
    <row r="8" spans="1:15" ht="18" customHeight="1">
      <c r="B8" s="464" t="s">
        <v>169</v>
      </c>
      <c r="C8" s="464"/>
      <c r="D8" s="464"/>
      <c r="E8" s="464"/>
      <c r="F8" s="464"/>
      <c r="G8" s="464"/>
      <c r="H8" s="464"/>
      <c r="I8" s="464"/>
      <c r="J8" s="464"/>
      <c r="K8" s="464"/>
      <c r="L8" s="464"/>
      <c r="M8" s="464"/>
      <c r="N8" s="464"/>
    </row>
    <row r="9" spans="1:15" ht="18" customHeight="1">
      <c r="B9" s="464" t="s">
        <v>168</v>
      </c>
      <c r="C9" s="464"/>
      <c r="D9" s="464"/>
      <c r="E9" s="464"/>
      <c r="F9" s="464"/>
      <c r="G9" s="464"/>
      <c r="H9" s="464"/>
      <c r="I9" s="464"/>
      <c r="J9" s="464"/>
      <c r="K9" s="464"/>
      <c r="L9" s="464"/>
      <c r="M9" s="464"/>
      <c r="N9" s="464"/>
    </row>
    <row r="10" spans="1:15" ht="18" customHeight="1">
      <c r="B10" s="464" t="s">
        <v>220</v>
      </c>
      <c r="C10" s="464"/>
      <c r="D10" s="464"/>
      <c r="E10" s="464"/>
      <c r="F10" s="464"/>
      <c r="G10" s="464"/>
      <c r="H10" s="464"/>
      <c r="I10" s="464"/>
      <c r="J10" s="464"/>
      <c r="K10" s="464"/>
      <c r="L10" s="464"/>
      <c r="M10" s="464"/>
      <c r="N10" s="464"/>
    </row>
    <row r="11" spans="1:15" s="46" customFormat="1" ht="18" customHeight="1">
      <c r="B11" s="464" t="s">
        <v>227</v>
      </c>
      <c r="C11" s="464"/>
      <c r="D11" s="464"/>
      <c r="E11" s="464"/>
      <c r="F11" s="464"/>
      <c r="G11" s="464"/>
      <c r="H11" s="464"/>
      <c r="I11" s="464"/>
      <c r="J11" s="464"/>
      <c r="K11" s="464"/>
      <c r="L11" s="464"/>
      <c r="M11" s="464"/>
      <c r="N11" s="464"/>
    </row>
    <row r="12" spans="1:15" s="46" customFormat="1" ht="18" customHeight="1">
      <c r="B12" s="464" t="s">
        <v>170</v>
      </c>
      <c r="C12" s="464"/>
      <c r="D12" s="464"/>
      <c r="E12" s="464"/>
      <c r="F12" s="464"/>
      <c r="G12" s="464"/>
      <c r="H12" s="464"/>
      <c r="I12" s="464"/>
      <c r="J12" s="464"/>
      <c r="K12" s="464"/>
      <c r="L12" s="464"/>
      <c r="M12" s="464"/>
      <c r="N12" s="464"/>
    </row>
    <row r="13" spans="1:15" s="46" customFormat="1" ht="41.5" customHeight="1">
      <c r="B13" s="437" t="s">
        <v>200</v>
      </c>
      <c r="C13" s="437"/>
      <c r="D13" s="437"/>
      <c r="E13" s="437"/>
      <c r="F13" s="437"/>
      <c r="G13" s="437"/>
      <c r="H13" s="437"/>
      <c r="I13" s="437"/>
      <c r="J13" s="437"/>
      <c r="K13" s="437"/>
      <c r="L13" s="437"/>
      <c r="M13" s="437"/>
      <c r="N13" s="437"/>
    </row>
    <row r="14" spans="1:15" ht="18.5" thickBot="1">
      <c r="B14" s="278" t="s">
        <v>132</v>
      </c>
      <c r="C14" s="95"/>
      <c r="D14" s="96"/>
      <c r="E14" s="95"/>
      <c r="F14" s="95"/>
      <c r="G14" s="97"/>
      <c r="H14" s="320"/>
      <c r="I14" s="320"/>
      <c r="J14" s="320"/>
      <c r="K14" s="320"/>
      <c r="L14" s="320"/>
      <c r="M14" s="320"/>
      <c r="N14" s="320"/>
      <c r="O14" s="320"/>
    </row>
    <row r="15" spans="1:15" ht="24" customHeight="1">
      <c r="B15" s="284" t="s">
        <v>133</v>
      </c>
      <c r="C15" s="78"/>
      <c r="E15" s="100"/>
      <c r="F15" s="78"/>
      <c r="H15" s="99" t="s">
        <v>134</v>
      </c>
      <c r="L15" s="99" t="s">
        <v>135</v>
      </c>
    </row>
    <row r="16" spans="1:15" ht="18.649999999999999" customHeight="1">
      <c r="B16" s="285"/>
      <c r="C16" s="46"/>
      <c r="E16" s="46"/>
      <c r="F16" s="46"/>
      <c r="H16" s="1" t="s">
        <v>138</v>
      </c>
      <c r="L16" s="1" t="s">
        <v>137</v>
      </c>
    </row>
    <row r="17" spans="2:15" ht="18.649999999999999" customHeight="1">
      <c r="B17" s="285"/>
      <c r="C17" s="46"/>
      <c r="E17" s="46"/>
      <c r="F17" s="46"/>
      <c r="H17" s="1" t="s">
        <v>138</v>
      </c>
      <c r="L17" s="1" t="s">
        <v>137</v>
      </c>
    </row>
    <row r="18" spans="2:15" ht="18.649999999999999" customHeight="1">
      <c r="B18" s="285"/>
      <c r="C18" s="46"/>
      <c r="E18" s="46"/>
      <c r="F18" s="46"/>
      <c r="H18" s="1" t="s">
        <v>248</v>
      </c>
      <c r="L18" s="1" t="s">
        <v>137</v>
      </c>
    </row>
    <row r="19" spans="2:15" ht="18.649999999999999" customHeight="1">
      <c r="B19" s="285"/>
      <c r="C19" s="46"/>
      <c r="E19" s="46"/>
      <c r="F19" s="46"/>
      <c r="H19" s="1" t="s">
        <v>138</v>
      </c>
      <c r="L19" s="1" t="s">
        <v>137</v>
      </c>
    </row>
    <row r="20" spans="2:15" ht="18.649999999999999" customHeight="1">
      <c r="B20" s="285"/>
      <c r="C20" s="1"/>
      <c r="E20" s="16"/>
      <c r="F20" s="46"/>
      <c r="H20" s="16" t="s">
        <v>139</v>
      </c>
      <c r="L20" s="1" t="s">
        <v>137</v>
      </c>
    </row>
    <row r="21" spans="2:15" ht="18.649999999999999" customHeight="1">
      <c r="B21" s="285"/>
      <c r="C21" s="46"/>
      <c r="E21" s="16"/>
      <c r="F21" s="46"/>
      <c r="H21" s="1" t="s">
        <v>138</v>
      </c>
      <c r="L21" s="1" t="s">
        <v>137</v>
      </c>
    </row>
    <row r="22" spans="2:15" ht="18.649999999999999" customHeight="1">
      <c r="B22" s="285"/>
      <c r="C22" s="46"/>
      <c r="E22" s="46"/>
      <c r="F22" s="46"/>
      <c r="H22" s="1" t="s">
        <v>138</v>
      </c>
      <c r="L22" s="1" t="s">
        <v>137</v>
      </c>
    </row>
    <row r="23" spans="2:15" ht="18.649999999999999" customHeight="1">
      <c r="B23" s="285"/>
      <c r="C23" s="46"/>
      <c r="E23" s="46"/>
      <c r="F23" s="46"/>
      <c r="H23" s="1" t="s">
        <v>138</v>
      </c>
      <c r="L23" s="94" t="s">
        <v>140</v>
      </c>
    </row>
    <row r="24" spans="2:15" ht="18.649999999999999" customHeight="1">
      <c r="B24" s="286"/>
      <c r="C24" s="102"/>
      <c r="E24" s="103"/>
      <c r="F24" s="102"/>
      <c r="H24" s="1" t="s">
        <v>138</v>
      </c>
      <c r="L24" s="94" t="s">
        <v>140</v>
      </c>
    </row>
    <row r="25" spans="2:15">
      <c r="B25" s="286"/>
      <c r="C25" s="102"/>
      <c r="E25" s="102"/>
      <c r="F25" s="102"/>
      <c r="H25" s="94"/>
      <c r="L25" s="94"/>
    </row>
    <row r="26" spans="2:15" ht="18.5" thickBot="1">
      <c r="B26" s="278" t="s">
        <v>146</v>
      </c>
      <c r="C26" s="95"/>
      <c r="D26" s="96"/>
      <c r="E26" s="95"/>
      <c r="F26" s="95"/>
      <c r="G26" s="97"/>
      <c r="H26" s="320"/>
      <c r="I26" s="320"/>
      <c r="J26" s="320"/>
      <c r="K26" s="320"/>
      <c r="L26" s="320"/>
      <c r="M26" s="320"/>
      <c r="N26" s="320"/>
      <c r="O26" s="320"/>
    </row>
    <row r="27" spans="2:15" ht="25" customHeight="1">
      <c r="B27" s="98" t="s">
        <v>133</v>
      </c>
      <c r="C27" s="78"/>
      <c r="E27" s="106"/>
      <c r="F27" s="78"/>
      <c r="H27" s="99" t="s">
        <v>134</v>
      </c>
      <c r="L27" s="99" t="s">
        <v>135</v>
      </c>
    </row>
    <row r="28" spans="2:15" ht="18">
      <c r="B28" s="105"/>
      <c r="C28" s="78"/>
      <c r="E28" s="106"/>
      <c r="F28" s="78"/>
      <c r="H28" s="94" t="s">
        <v>136</v>
      </c>
      <c r="L28" s="94" t="s">
        <v>137</v>
      </c>
    </row>
    <row r="29" spans="2:15" ht="18">
      <c r="B29" s="105"/>
      <c r="C29" s="78"/>
      <c r="E29" s="106"/>
      <c r="F29" s="78"/>
      <c r="H29" s="94" t="s">
        <v>138</v>
      </c>
      <c r="L29" s="94" t="s">
        <v>137</v>
      </c>
    </row>
    <row r="30" spans="2:15" ht="17.149999999999999" customHeight="1">
      <c r="B30" s="105"/>
      <c r="C30" s="78"/>
      <c r="E30" s="106"/>
      <c r="F30" s="78"/>
      <c r="H30" s="94" t="s">
        <v>138</v>
      </c>
      <c r="L30" s="94" t="s">
        <v>137</v>
      </c>
    </row>
    <row r="31" spans="2:15" ht="19.5" customHeight="1">
      <c r="B31" s="101"/>
      <c r="C31" s="101"/>
      <c r="E31" s="102"/>
      <c r="F31" s="102"/>
      <c r="H31" s="1" t="s">
        <v>138</v>
      </c>
      <c r="L31" s="104" t="s">
        <v>137</v>
      </c>
    </row>
    <row r="32" spans="2:15" ht="21" customHeight="1">
      <c r="B32" s="101"/>
      <c r="C32" s="101"/>
      <c r="E32" s="102"/>
      <c r="F32" s="102"/>
      <c r="H32" s="1" t="s">
        <v>138</v>
      </c>
      <c r="L32" s="104" t="s">
        <v>137</v>
      </c>
    </row>
    <row r="33" spans="2:15" s="1" customFormat="1" ht="18" customHeight="1">
      <c r="H33" s="94" t="s">
        <v>138</v>
      </c>
      <c r="L33" s="1" t="s">
        <v>137</v>
      </c>
    </row>
    <row r="34" spans="2:15" ht="18.649999999999999" customHeight="1">
      <c r="B34" s="470" t="s">
        <v>257</v>
      </c>
      <c r="C34" s="470"/>
      <c r="D34" s="470"/>
      <c r="E34" s="470"/>
      <c r="F34" s="470"/>
      <c r="G34" s="470"/>
    </row>
    <row r="35" spans="2:15" s="1" customFormat="1" ht="18" customHeight="1">
      <c r="E35" s="16"/>
      <c r="H35" s="16" t="s">
        <v>139</v>
      </c>
      <c r="L35" s="1" t="s">
        <v>137</v>
      </c>
    </row>
    <row r="36" spans="2:15" s="1" customFormat="1" ht="18" customHeight="1">
      <c r="E36" s="16"/>
      <c r="H36" s="16" t="s">
        <v>139</v>
      </c>
      <c r="L36" s="1" t="s">
        <v>137</v>
      </c>
    </row>
    <row r="37" spans="2:15" s="1" customFormat="1" ht="18.649999999999999" customHeight="1">
      <c r="B37" s="110"/>
      <c r="C37" s="46"/>
      <c r="E37" s="46"/>
      <c r="F37" s="46"/>
      <c r="H37" s="1" t="s">
        <v>138</v>
      </c>
      <c r="L37" s="1" t="s">
        <v>140</v>
      </c>
    </row>
    <row r="38" spans="2:15" s="1" customFormat="1" ht="18.649999999999999" customHeight="1">
      <c r="B38" s="110"/>
      <c r="C38" s="46"/>
      <c r="E38" s="46"/>
      <c r="F38" s="46"/>
      <c r="H38" s="1" t="s">
        <v>138</v>
      </c>
      <c r="L38" s="1" t="s">
        <v>140</v>
      </c>
    </row>
    <row r="39" spans="2:15" s="1" customFormat="1" ht="18.75" customHeight="1">
      <c r="B39" s="110"/>
      <c r="C39" s="46"/>
      <c r="E39" s="46"/>
      <c r="F39" s="46"/>
    </row>
    <row r="40" spans="2:15" s="1" customFormat="1" ht="30.65" customHeight="1">
      <c r="B40" s="312" t="s">
        <v>145</v>
      </c>
      <c r="C40" s="312"/>
      <c r="D40" s="312"/>
      <c r="E40" s="312"/>
      <c r="F40" s="312"/>
      <c r="G40" s="312"/>
    </row>
    <row r="41" spans="2:15">
      <c r="B41" s="78"/>
      <c r="C41" s="78"/>
      <c r="D41" s="94"/>
      <c r="E41" s="78"/>
      <c r="F41" s="78"/>
      <c r="G41" s="94"/>
    </row>
    <row r="42" spans="2:15" ht="24.65" customHeight="1" thickBot="1">
      <c r="B42" s="336" t="s">
        <v>148</v>
      </c>
      <c r="C42" s="82"/>
      <c r="D42" s="82"/>
      <c r="E42" s="82"/>
      <c r="F42" s="82"/>
      <c r="G42" s="82"/>
      <c r="H42" s="82"/>
      <c r="I42" s="82"/>
      <c r="J42" s="82"/>
      <c r="K42" s="82"/>
      <c r="L42" s="82"/>
      <c r="M42" s="81"/>
      <c r="N42" s="81"/>
      <c r="O42" s="81"/>
    </row>
    <row r="43" spans="2:15" ht="17.5" customHeight="1">
      <c r="B43" s="443" t="s">
        <v>205</v>
      </c>
      <c r="C43" s="443"/>
      <c r="D43" s="443"/>
      <c r="E43" s="443"/>
      <c r="F43" s="443"/>
      <c r="G43" s="443"/>
      <c r="H43" s="443"/>
      <c r="I43" s="443"/>
      <c r="J43" s="443"/>
      <c r="K43" s="443"/>
      <c r="L43" s="443"/>
      <c r="M43" s="443"/>
      <c r="N43" s="443"/>
      <c r="O43" s="77"/>
    </row>
    <row r="44" spans="2:15" ht="17.5" customHeight="1">
      <c r="B44" s="436" t="s">
        <v>206</v>
      </c>
      <c r="C44" s="436"/>
      <c r="D44" s="436"/>
      <c r="E44" s="436"/>
      <c r="F44" s="436"/>
      <c r="G44" s="436"/>
      <c r="H44" s="436"/>
      <c r="I44" s="436"/>
      <c r="J44" s="436"/>
      <c r="K44" s="436"/>
      <c r="L44" s="436"/>
      <c r="M44" s="436"/>
      <c r="N44" s="436"/>
      <c r="O44" s="77"/>
    </row>
    <row r="45" spans="2:15" ht="18" customHeight="1">
      <c r="B45" s="436" t="s">
        <v>228</v>
      </c>
      <c r="C45" s="436"/>
      <c r="D45" s="436"/>
      <c r="E45" s="436"/>
      <c r="F45" s="436"/>
      <c r="G45" s="436"/>
      <c r="H45" s="436"/>
      <c r="I45" s="436"/>
      <c r="J45" s="436"/>
      <c r="K45" s="436"/>
      <c r="L45" s="436"/>
      <c r="M45" s="436"/>
      <c r="O45" s="77"/>
    </row>
    <row r="46" spans="2:15" ht="18" customHeight="1">
      <c r="B46" s="436" t="s">
        <v>223</v>
      </c>
      <c r="C46" s="436"/>
      <c r="D46" s="436"/>
      <c r="E46" s="436"/>
      <c r="F46" s="436"/>
      <c r="G46" s="436"/>
      <c r="H46" s="436"/>
      <c r="I46" s="436"/>
      <c r="J46" s="436"/>
      <c r="K46" s="436"/>
      <c r="L46" s="436"/>
      <c r="M46" s="436"/>
      <c r="O46" s="77"/>
    </row>
    <row r="47" spans="2:15" ht="18.649999999999999" customHeight="1">
      <c r="B47" s="436" t="s">
        <v>233</v>
      </c>
      <c r="C47" s="436"/>
      <c r="D47" s="436"/>
      <c r="E47" s="436"/>
      <c r="F47" s="436"/>
      <c r="G47" s="436"/>
      <c r="H47" s="436"/>
      <c r="I47" s="436"/>
      <c r="J47" s="436"/>
      <c r="K47" s="436"/>
      <c r="L47" s="436"/>
      <c r="M47" s="436"/>
      <c r="O47" s="77"/>
    </row>
    <row r="48" spans="2:15" ht="33" customHeight="1">
      <c r="B48" s="436" t="s">
        <v>196</v>
      </c>
      <c r="C48" s="436"/>
      <c r="D48" s="436"/>
      <c r="E48" s="436"/>
      <c r="F48" s="436"/>
      <c r="G48" s="436"/>
      <c r="H48" s="436"/>
      <c r="I48" s="436"/>
      <c r="J48" s="436"/>
      <c r="K48" s="436"/>
      <c r="L48" s="436"/>
      <c r="M48" s="436"/>
      <c r="O48" s="77"/>
    </row>
    <row r="49" spans="2:15" ht="33" customHeight="1">
      <c r="B49" s="436" t="s">
        <v>242</v>
      </c>
      <c r="C49" s="436"/>
      <c r="D49" s="436"/>
      <c r="E49" s="436"/>
      <c r="F49" s="436"/>
      <c r="G49" s="436"/>
      <c r="H49" s="436"/>
      <c r="I49" s="436"/>
      <c r="J49" s="436"/>
      <c r="K49" s="436"/>
      <c r="L49" s="436"/>
      <c r="M49" s="436"/>
      <c r="O49" s="77"/>
    </row>
    <row r="50" spans="2:15" ht="18.649999999999999" customHeight="1">
      <c r="B50" s="436" t="s">
        <v>193</v>
      </c>
      <c r="C50" s="436"/>
      <c r="D50" s="436"/>
      <c r="E50" s="436"/>
      <c r="F50" s="436"/>
      <c r="G50" s="436"/>
      <c r="H50" s="436"/>
      <c r="I50" s="436"/>
      <c r="J50" s="436"/>
      <c r="K50" s="436"/>
      <c r="L50" s="436"/>
      <c r="M50" s="436"/>
      <c r="O50" s="77"/>
    </row>
    <row r="51" spans="2:15" ht="36.75" customHeight="1">
      <c r="B51" s="436" t="s">
        <v>234</v>
      </c>
      <c r="C51" s="436"/>
      <c r="D51" s="436"/>
      <c r="E51" s="436"/>
      <c r="F51" s="436"/>
      <c r="G51" s="436"/>
      <c r="H51" s="436"/>
      <c r="I51" s="436"/>
      <c r="J51" s="436"/>
      <c r="K51" s="436"/>
      <c r="L51" s="436"/>
      <c r="M51" s="436"/>
      <c r="O51" s="77"/>
    </row>
    <row r="52" spans="2:15" ht="18.649999999999999" customHeight="1">
      <c r="B52" s="436" t="s">
        <v>235</v>
      </c>
      <c r="C52" s="436"/>
      <c r="D52" s="436"/>
      <c r="E52" s="436"/>
      <c r="F52" s="436"/>
      <c r="G52" s="436"/>
      <c r="H52" s="436"/>
      <c r="I52" s="436"/>
      <c r="J52" s="436"/>
      <c r="K52" s="436"/>
      <c r="L52" s="436"/>
      <c r="M52" s="436"/>
      <c r="O52" s="77"/>
    </row>
    <row r="53" spans="2:15" ht="18.5" thickBot="1">
      <c r="B53" s="336" t="s">
        <v>147</v>
      </c>
      <c r="C53" s="82"/>
      <c r="D53" s="82"/>
      <c r="E53" s="82"/>
      <c r="F53" s="82"/>
      <c r="G53" s="82"/>
      <c r="H53" s="82"/>
      <c r="I53" s="82"/>
      <c r="J53" s="82"/>
      <c r="K53" s="82"/>
      <c r="L53" s="82"/>
      <c r="M53" s="81"/>
      <c r="N53" s="81"/>
      <c r="O53" s="81"/>
    </row>
    <row r="54" spans="2:15" ht="18.649999999999999" customHeight="1">
      <c r="B54" s="441" t="s">
        <v>214</v>
      </c>
      <c r="C54" s="441"/>
      <c r="D54" s="441"/>
      <c r="E54" s="441"/>
      <c r="F54" s="441"/>
      <c r="G54" s="441"/>
      <c r="H54" s="441"/>
      <c r="I54" s="441"/>
      <c r="J54" s="441"/>
      <c r="K54" s="441"/>
      <c r="L54" s="441"/>
      <c r="M54" s="441"/>
      <c r="N54" s="441"/>
    </row>
    <row r="55" spans="2:15" ht="33" customHeight="1">
      <c r="B55" s="465" t="s">
        <v>199</v>
      </c>
      <c r="C55" s="465"/>
      <c r="D55" s="465"/>
      <c r="E55" s="465"/>
      <c r="F55" s="465"/>
      <c r="G55" s="465"/>
      <c r="H55" s="465"/>
      <c r="I55" s="465"/>
      <c r="J55" s="465"/>
      <c r="K55" s="465"/>
      <c r="L55" s="465"/>
      <c r="M55" s="465"/>
      <c r="N55" s="465"/>
    </row>
    <row r="56" spans="2:15" s="46" customFormat="1" ht="18.649999999999999" customHeight="1">
      <c r="B56" s="438" t="s">
        <v>192</v>
      </c>
      <c r="C56" s="438"/>
      <c r="D56" s="438"/>
      <c r="E56" s="438"/>
      <c r="F56" s="438"/>
      <c r="G56" s="438"/>
      <c r="H56" s="438"/>
      <c r="I56" s="438"/>
      <c r="J56" s="438"/>
      <c r="K56" s="438"/>
      <c r="L56" s="438"/>
      <c r="M56" s="438"/>
      <c r="N56" s="345"/>
    </row>
    <row r="57" spans="2:15" ht="18.649999999999999" customHeight="1">
      <c r="B57" s="438" t="s">
        <v>236</v>
      </c>
      <c r="C57" s="438"/>
      <c r="D57" s="438"/>
      <c r="E57" s="438"/>
      <c r="F57" s="438"/>
      <c r="G57" s="438"/>
      <c r="H57" s="438"/>
      <c r="I57" s="438"/>
      <c r="J57" s="438"/>
      <c r="K57" s="438"/>
      <c r="L57" s="438"/>
      <c r="M57" s="438"/>
      <c r="N57" s="342"/>
    </row>
    <row r="58" spans="2:15" ht="18.5" thickBot="1">
      <c r="B58" s="336" t="s">
        <v>392</v>
      </c>
      <c r="C58" s="82"/>
      <c r="D58" s="82"/>
      <c r="E58" s="82"/>
      <c r="F58" s="82"/>
      <c r="G58" s="82"/>
      <c r="H58" s="82"/>
      <c r="I58" s="82"/>
      <c r="J58" s="82"/>
      <c r="K58" s="82"/>
      <c r="L58" s="82"/>
      <c r="M58" s="81"/>
      <c r="N58" s="81"/>
      <c r="O58" s="81"/>
    </row>
    <row r="59" spans="2:15" ht="32.25" customHeight="1">
      <c r="B59" s="440" t="s">
        <v>394</v>
      </c>
      <c r="C59" s="440"/>
      <c r="D59" s="440"/>
      <c r="E59" s="440"/>
      <c r="F59" s="440"/>
      <c r="G59" s="440"/>
      <c r="H59" s="440"/>
      <c r="I59" s="440"/>
      <c r="J59" s="440"/>
      <c r="K59" s="440"/>
      <c r="L59" s="440"/>
      <c r="M59" s="440"/>
      <c r="N59" s="440"/>
    </row>
    <row r="60" spans="2:15" ht="18" customHeight="1">
      <c r="B60" s="437" t="s">
        <v>391</v>
      </c>
      <c r="C60" s="437"/>
      <c r="D60" s="437"/>
      <c r="E60" s="437"/>
      <c r="F60" s="437"/>
      <c r="G60" s="437"/>
      <c r="H60" s="437"/>
      <c r="I60" s="437"/>
      <c r="J60" s="437"/>
      <c r="K60" s="437"/>
      <c r="L60" s="437"/>
      <c r="M60" s="437"/>
      <c r="N60" s="437"/>
    </row>
    <row r="61" spans="2:15" ht="15" customHeight="1">
      <c r="B61" s="325" t="s">
        <v>393</v>
      </c>
      <c r="C61" s="325"/>
      <c r="D61" s="325"/>
      <c r="E61" s="325"/>
      <c r="F61" s="325"/>
      <c r="G61" s="325"/>
      <c r="H61" s="325"/>
      <c r="I61" s="325"/>
      <c r="J61" s="325"/>
      <c r="K61" s="325"/>
      <c r="L61" s="325"/>
      <c r="M61" s="325"/>
      <c r="N61" s="325"/>
    </row>
    <row r="62" spans="2:15" ht="18">
      <c r="B62" s="337"/>
      <c r="C62" s="202"/>
      <c r="D62" s="202"/>
      <c r="E62" s="202"/>
      <c r="F62" s="202"/>
      <c r="G62" s="202"/>
      <c r="H62" s="202"/>
      <c r="I62" s="202"/>
      <c r="J62" s="202"/>
      <c r="K62" s="202"/>
      <c r="L62" s="202"/>
      <c r="M62" s="202"/>
      <c r="N62" s="202"/>
      <c r="O62" s="202"/>
    </row>
    <row r="63" spans="2:15" ht="18.5" thickBot="1">
      <c r="B63" s="336" t="s">
        <v>149</v>
      </c>
      <c r="C63" s="82"/>
      <c r="D63" s="82"/>
      <c r="E63" s="82"/>
      <c r="F63" s="82"/>
      <c r="G63" s="82"/>
      <c r="H63" s="82"/>
      <c r="I63" s="82"/>
      <c r="J63" s="82"/>
      <c r="K63" s="82"/>
      <c r="L63" s="82"/>
      <c r="M63" s="81"/>
      <c r="N63" s="81"/>
      <c r="O63" s="81"/>
    </row>
    <row r="64" spans="2:15">
      <c r="B64" s="283"/>
      <c r="C64" s="87"/>
      <c r="D64" s="77"/>
      <c r="E64" s="88"/>
      <c r="F64" s="89"/>
      <c r="G64" s="77"/>
      <c r="H64" s="123"/>
      <c r="I64" s="123"/>
      <c r="J64" s="123"/>
      <c r="K64" s="123"/>
      <c r="L64" s="123"/>
      <c r="M64" s="123"/>
      <c r="N64" s="77"/>
      <c r="O64" s="77"/>
    </row>
    <row r="65" spans="2:15" ht="18.649999999999999" customHeight="1">
      <c r="B65" s="283"/>
      <c r="C65" s="76" t="s">
        <v>232</v>
      </c>
      <c r="D65" s="76"/>
      <c r="E65" s="76"/>
      <c r="F65" s="76"/>
      <c r="G65" s="77"/>
      <c r="H65" s="77"/>
      <c r="I65" s="77"/>
      <c r="J65" s="77"/>
      <c r="K65" s="77"/>
      <c r="L65" s="77"/>
      <c r="M65" s="77"/>
      <c r="N65" s="77"/>
      <c r="O65" s="77"/>
    </row>
    <row r="66" spans="2:15" ht="18.649999999999999" customHeight="1">
      <c r="B66" s="283"/>
      <c r="C66" s="455"/>
      <c r="D66" s="455"/>
      <c r="E66" s="455"/>
      <c r="F66" s="455"/>
      <c r="G66" s="455"/>
      <c r="H66" s="455"/>
      <c r="I66" s="455"/>
      <c r="J66" s="455"/>
      <c r="K66" s="455"/>
      <c r="L66" s="455"/>
      <c r="M66" s="455"/>
      <c r="N66" s="77"/>
      <c r="O66" s="77"/>
    </row>
    <row r="67" spans="2:15" ht="18.649999999999999" customHeight="1">
      <c r="B67" s="283"/>
      <c r="C67" s="451"/>
      <c r="D67" s="451"/>
      <c r="E67" s="451"/>
      <c r="F67" s="451"/>
      <c r="G67" s="451"/>
      <c r="H67" s="451"/>
      <c r="I67" s="451"/>
      <c r="J67" s="451"/>
      <c r="K67" s="451"/>
      <c r="L67" s="451"/>
      <c r="M67" s="451"/>
      <c r="N67" s="77"/>
      <c r="O67" s="77"/>
    </row>
    <row r="68" spans="2:15" ht="18.649999999999999" customHeight="1">
      <c r="B68" s="283"/>
      <c r="C68" s="451"/>
      <c r="D68" s="451"/>
      <c r="E68" s="451"/>
      <c r="F68" s="451"/>
      <c r="G68" s="451"/>
      <c r="H68" s="451"/>
      <c r="I68" s="451"/>
      <c r="J68" s="451"/>
      <c r="K68" s="451"/>
      <c r="L68" s="451"/>
      <c r="M68" s="451"/>
      <c r="N68" s="83"/>
      <c r="O68" s="77"/>
    </row>
    <row r="69" spans="2:15" ht="18.649999999999999" customHeight="1">
      <c r="B69" s="283"/>
      <c r="C69" s="451"/>
      <c r="D69" s="451"/>
      <c r="E69" s="451"/>
      <c r="F69" s="451"/>
      <c r="G69" s="451"/>
      <c r="H69" s="451"/>
      <c r="I69" s="451"/>
      <c r="J69" s="451"/>
      <c r="K69" s="451"/>
      <c r="L69" s="451"/>
      <c r="M69" s="451"/>
      <c r="N69" s="83"/>
      <c r="O69" s="77"/>
    </row>
    <row r="70" spans="2:15" ht="18.649999999999999" customHeight="1">
      <c r="B70" s="283"/>
      <c r="C70" s="451"/>
      <c r="D70" s="451"/>
      <c r="E70" s="451"/>
      <c r="F70" s="451"/>
      <c r="G70" s="451"/>
      <c r="H70" s="451"/>
      <c r="I70" s="451"/>
      <c r="J70" s="451"/>
      <c r="K70" s="451"/>
      <c r="L70" s="451"/>
      <c r="M70" s="451"/>
      <c r="N70" s="83"/>
      <c r="O70" s="77"/>
    </row>
    <row r="71" spans="2:15" ht="15" thickBot="1">
      <c r="B71" s="283"/>
      <c r="C71" s="83"/>
      <c r="D71" s="83"/>
      <c r="E71" s="83"/>
      <c r="F71" s="83"/>
      <c r="G71" s="77"/>
      <c r="H71" s="83"/>
      <c r="I71" s="83"/>
      <c r="J71" s="83"/>
      <c r="K71" s="83"/>
      <c r="L71" s="83"/>
      <c r="M71" s="83"/>
      <c r="N71" s="83"/>
      <c r="O71" s="77"/>
    </row>
    <row r="72" spans="2:15" ht="40" customHeight="1">
      <c r="B72" s="77"/>
      <c r="C72" s="83"/>
      <c r="F72" s="452" t="s">
        <v>141</v>
      </c>
      <c r="G72" s="453"/>
      <c r="H72" s="447" t="s">
        <v>142</v>
      </c>
      <c r="I72" s="454"/>
      <c r="J72" s="447" t="s">
        <v>186</v>
      </c>
      <c r="K72" s="448"/>
      <c r="L72" s="83"/>
      <c r="M72" s="83"/>
      <c r="N72" s="83"/>
      <c r="O72" s="77"/>
    </row>
    <row r="73" spans="2:15" ht="33" customHeight="1">
      <c r="B73" s="77"/>
      <c r="C73" s="83"/>
      <c r="E73" s="159" t="s">
        <v>201</v>
      </c>
      <c r="F73" s="456" t="s">
        <v>208</v>
      </c>
      <c r="G73" s="457"/>
      <c r="H73" s="458" t="s">
        <v>209</v>
      </c>
      <c r="I73" s="457"/>
      <c r="J73" s="459" t="s">
        <v>210</v>
      </c>
      <c r="K73" s="460"/>
      <c r="L73" s="83"/>
      <c r="M73" s="83"/>
      <c r="N73" s="83"/>
      <c r="O73" s="77"/>
    </row>
    <row r="74" spans="2:15" ht="33" customHeight="1" thickBot="1">
      <c r="B74" s="77"/>
      <c r="C74" s="83"/>
      <c r="F74" s="444"/>
      <c r="G74" s="445"/>
      <c r="H74" s="449"/>
      <c r="I74" s="445"/>
      <c r="J74" s="449"/>
      <c r="K74" s="450"/>
      <c r="L74" s="83"/>
      <c r="M74" s="83"/>
      <c r="N74" s="83"/>
      <c r="O74" s="77"/>
    </row>
    <row r="75" spans="2:15">
      <c r="B75" s="77"/>
      <c r="C75" s="83"/>
      <c r="D75" s="111"/>
      <c r="E75" s="111"/>
      <c r="F75" s="111"/>
      <c r="G75" s="111"/>
      <c r="H75" s="111"/>
      <c r="I75" s="111"/>
      <c r="J75" s="77"/>
      <c r="K75" s="83"/>
      <c r="L75" s="83"/>
      <c r="M75" s="83"/>
      <c r="N75" s="83"/>
      <c r="O75" s="77"/>
    </row>
    <row r="76" spans="2:15">
      <c r="B76" s="20"/>
      <c r="C76" s="79" t="s">
        <v>224</v>
      </c>
      <c r="D76" s="90"/>
      <c r="E76" s="90"/>
      <c r="F76" s="90"/>
      <c r="G76" s="90"/>
      <c r="H76" s="90"/>
      <c r="I76" s="90"/>
      <c r="J76" s="90"/>
      <c r="K76" s="90"/>
      <c r="L76" s="90"/>
      <c r="M76" s="20"/>
      <c r="N76" s="20"/>
      <c r="O76" s="20"/>
    </row>
    <row r="77" spans="2:15">
      <c r="B77" s="20"/>
      <c r="C77" s="79"/>
      <c r="D77" s="90"/>
      <c r="E77" s="90"/>
      <c r="F77" s="90"/>
      <c r="G77" s="90"/>
      <c r="H77" s="90"/>
      <c r="I77" s="90"/>
      <c r="J77" s="90"/>
      <c r="K77" s="90"/>
      <c r="L77" s="90"/>
      <c r="M77" s="20"/>
      <c r="N77" s="20"/>
      <c r="O77" s="20"/>
    </row>
    <row r="78" spans="2:15">
      <c r="B78" s="20"/>
      <c r="C78" s="79"/>
      <c r="D78" s="481" t="s">
        <v>144</v>
      </c>
      <c r="E78" s="481"/>
      <c r="F78" s="481"/>
      <c r="G78" s="482"/>
      <c r="H78" s="47"/>
      <c r="I78" s="107" t="s">
        <v>111</v>
      </c>
      <c r="J78" s="90"/>
      <c r="K78" s="90"/>
      <c r="L78" s="90"/>
      <c r="M78" s="20"/>
      <c r="N78" s="20"/>
      <c r="O78" s="20"/>
    </row>
    <row r="79" spans="2:15">
      <c r="B79" s="20"/>
      <c r="C79" s="79"/>
      <c r="D79" s="90"/>
      <c r="E79" s="90"/>
      <c r="F79" s="90"/>
      <c r="G79" s="90"/>
      <c r="H79" s="90"/>
      <c r="I79" s="90"/>
      <c r="J79" s="90"/>
      <c r="K79" s="90"/>
      <c r="L79" s="90"/>
      <c r="M79" s="20"/>
      <c r="N79" s="20"/>
      <c r="O79" s="20"/>
    </row>
    <row r="80" spans="2:15">
      <c r="B80" s="84"/>
      <c r="C80" s="84"/>
      <c r="D80" s="84"/>
      <c r="E80" s="84"/>
      <c r="F80" s="84"/>
      <c r="G80" s="84"/>
      <c r="H80" s="84"/>
      <c r="I80" s="84"/>
      <c r="J80" s="84"/>
      <c r="K80" s="84"/>
      <c r="L80" s="84"/>
      <c r="M80" s="85"/>
      <c r="N80" s="84"/>
      <c r="O80" s="84"/>
    </row>
    <row r="81" spans="1:15">
      <c r="A81" s="362" t="str">
        <f>"Application Version: " &amp; Development!$C$3</f>
        <v>Application Version: 2.0</v>
      </c>
      <c r="B81" s="92"/>
      <c r="C81" s="91"/>
      <c r="D81" s="126"/>
      <c r="E81" s="20"/>
      <c r="F81" s="20"/>
      <c r="G81" s="20"/>
      <c r="H81" s="20"/>
      <c r="I81" s="20"/>
      <c r="J81" s="20"/>
      <c r="K81" s="20"/>
      <c r="L81" s="20"/>
      <c r="M81" s="93" t="s">
        <v>28</v>
      </c>
      <c r="N81" s="92" t="str">
        <f>Development!C5</f>
        <v>4.01.2024</v>
      </c>
      <c r="O81" s="20"/>
    </row>
    <row r="82" spans="1:15">
      <c r="B82" s="20"/>
      <c r="C82" s="20"/>
      <c r="D82" s="20"/>
      <c r="E82" s="20"/>
      <c r="F82" s="20"/>
      <c r="G82" s="20"/>
      <c r="H82" s="20"/>
      <c r="I82" s="20"/>
      <c r="J82" s="20"/>
      <c r="K82" s="20"/>
      <c r="L82" s="20"/>
      <c r="M82" s="20"/>
      <c r="N82" s="20"/>
      <c r="O82" s="20"/>
    </row>
    <row r="93" spans="1:15"/>
    <row r="94" spans="1:15"/>
    <row r="95" spans="1:15"/>
    <row r="96" spans="1:15"/>
    <row r="97"/>
    <row r="98"/>
  </sheetData>
  <sheetProtection algorithmName="SHA-512" hashValue="OfsgezNEbR1gTjYx6VgZFcV4ejAg4+V+vZQxjkyUyIlge/95Vz7UhkiNEqEa0QqsXyY6NYR3qFRd1bIJeRBHNg==" saltValue="WMiwxm506puQa+vB3T89QQ==" spinCount="100000" sheet="1" objects="1" scenarios="1"/>
  <mergeCells count="43">
    <mergeCell ref="B1:I1"/>
    <mergeCell ref="A3:O3"/>
    <mergeCell ref="B34:G34"/>
    <mergeCell ref="J73:K73"/>
    <mergeCell ref="J72:K72"/>
    <mergeCell ref="B44:N44"/>
    <mergeCell ref="B45:M45"/>
    <mergeCell ref="B46:M46"/>
    <mergeCell ref="B47:M47"/>
    <mergeCell ref="B48:M48"/>
    <mergeCell ref="B49:M49"/>
    <mergeCell ref="B50:M50"/>
    <mergeCell ref="C66:M66"/>
    <mergeCell ref="C67:M67"/>
    <mergeCell ref="B57:M57"/>
    <mergeCell ref="B59:N59"/>
    <mergeCell ref="B60:N60"/>
    <mergeCell ref="D78:G78"/>
    <mergeCell ref="H73:I73"/>
    <mergeCell ref="J74:K74"/>
    <mergeCell ref="F74:G74"/>
    <mergeCell ref="H74:I74"/>
    <mergeCell ref="F73:G73"/>
    <mergeCell ref="C70:M70"/>
    <mergeCell ref="F72:G72"/>
    <mergeCell ref="H72:I72"/>
    <mergeCell ref="C68:M68"/>
    <mergeCell ref="C69:M69"/>
    <mergeCell ref="B5:N5"/>
    <mergeCell ref="B6:N6"/>
    <mergeCell ref="B7:N7"/>
    <mergeCell ref="B8:N8"/>
    <mergeCell ref="B9:N9"/>
    <mergeCell ref="B10:N10"/>
    <mergeCell ref="B11:N11"/>
    <mergeCell ref="B12:N12"/>
    <mergeCell ref="B13:N13"/>
    <mergeCell ref="B43:N43"/>
    <mergeCell ref="B51:M51"/>
    <mergeCell ref="B52:M52"/>
    <mergeCell ref="B54:N54"/>
    <mergeCell ref="B55:N55"/>
    <mergeCell ref="B56:M56"/>
  </mergeCells>
  <pageMargins left="0.7" right="0.7" top="0.75" bottom="0.75" header="0.3" footer="0.3"/>
  <pageSetup scale="52"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sizeWithCells="1">
                  <from>
                    <xdr:col>1</xdr:col>
                    <xdr:colOff>374650</xdr:colOff>
                    <xdr:row>29</xdr:row>
                    <xdr:rowOff>203200</xdr:rowOff>
                  </from>
                  <to>
                    <xdr:col>5</xdr:col>
                    <xdr:colOff>158750</xdr:colOff>
                    <xdr:row>31</xdr:row>
                    <xdr:rowOff>69850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374650</xdr:colOff>
                    <xdr:row>29</xdr:row>
                    <xdr:rowOff>38100</xdr:rowOff>
                  </from>
                  <to>
                    <xdr:col>5</xdr:col>
                    <xdr:colOff>736600</xdr:colOff>
                    <xdr:row>30</xdr:row>
                    <xdr:rowOff>12700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374650</xdr:colOff>
                    <xdr:row>27</xdr:row>
                    <xdr:rowOff>38100</xdr:rowOff>
                  </from>
                  <to>
                    <xdr:col>5</xdr:col>
                    <xdr:colOff>882650</xdr:colOff>
                    <xdr:row>28</xdr:row>
                    <xdr:rowOff>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374650</xdr:colOff>
                    <xdr:row>28</xdr:row>
                    <xdr:rowOff>31750</xdr:rowOff>
                  </from>
                  <to>
                    <xdr:col>5</xdr:col>
                    <xdr:colOff>882650</xdr:colOff>
                    <xdr:row>29</xdr:row>
                    <xdr:rowOff>0</xdr:rowOff>
                  </to>
                </anchor>
              </controlPr>
            </control>
          </mc:Choice>
        </mc:AlternateContent>
        <mc:AlternateContent xmlns:mc="http://schemas.openxmlformats.org/markup-compatibility/2006">
          <mc:Choice Requires="x14">
            <control shapeId="39941" r:id="rId8" name="Check Box 5">
              <controlPr locked="0" defaultSize="0" autoFill="0" autoLine="0" autoPict="0">
                <anchor moveWithCells="1" sizeWithCells="1">
                  <from>
                    <xdr:col>1</xdr:col>
                    <xdr:colOff>381000</xdr:colOff>
                    <xdr:row>14</xdr:row>
                    <xdr:rowOff>304800</xdr:rowOff>
                  </from>
                  <to>
                    <xdr:col>5</xdr:col>
                    <xdr:colOff>793750</xdr:colOff>
                    <xdr:row>16</xdr:row>
                    <xdr:rowOff>76200</xdr:rowOff>
                  </to>
                </anchor>
              </controlPr>
            </control>
          </mc:Choice>
        </mc:AlternateContent>
        <mc:AlternateContent xmlns:mc="http://schemas.openxmlformats.org/markup-compatibility/2006">
          <mc:Choice Requires="x14">
            <control shapeId="39942" r:id="rId9" name="Check Box 6">
              <controlPr locked="0" defaultSize="0" autoFill="0" autoLine="0" autoPict="0">
                <anchor moveWithCells="1" sizeWithCells="1">
                  <from>
                    <xdr:col>1</xdr:col>
                    <xdr:colOff>381000</xdr:colOff>
                    <xdr:row>15</xdr:row>
                    <xdr:rowOff>317500</xdr:rowOff>
                  </from>
                  <to>
                    <xdr:col>3</xdr:col>
                    <xdr:colOff>279400</xdr:colOff>
                    <xdr:row>17</xdr:row>
                    <xdr:rowOff>76200</xdr:rowOff>
                  </to>
                </anchor>
              </controlPr>
            </control>
          </mc:Choice>
        </mc:AlternateContent>
        <mc:AlternateContent xmlns:mc="http://schemas.openxmlformats.org/markup-compatibility/2006">
          <mc:Choice Requires="x14">
            <control shapeId="39943" r:id="rId10" name="Check Box 7">
              <controlPr locked="0" defaultSize="0" autoFill="0" autoLine="0" autoPict="0">
                <anchor moveWithCells="1" sizeWithCells="1">
                  <from>
                    <xdr:col>1</xdr:col>
                    <xdr:colOff>381000</xdr:colOff>
                    <xdr:row>16</xdr:row>
                    <xdr:rowOff>336550</xdr:rowOff>
                  </from>
                  <to>
                    <xdr:col>3</xdr:col>
                    <xdr:colOff>279400</xdr:colOff>
                    <xdr:row>18</xdr:row>
                    <xdr:rowOff>76200</xdr:rowOff>
                  </to>
                </anchor>
              </controlPr>
            </control>
          </mc:Choice>
        </mc:AlternateContent>
        <mc:AlternateContent xmlns:mc="http://schemas.openxmlformats.org/markup-compatibility/2006">
          <mc:Choice Requires="x14">
            <control shapeId="39944" r:id="rId11" name="Check Box 8">
              <controlPr locked="0" defaultSize="0" autoFill="0" autoLine="0" autoPict="0">
                <anchor moveWithCells="1" sizeWithCells="1">
                  <from>
                    <xdr:col>1</xdr:col>
                    <xdr:colOff>381000</xdr:colOff>
                    <xdr:row>17</xdr:row>
                    <xdr:rowOff>234950</xdr:rowOff>
                  </from>
                  <to>
                    <xdr:col>6</xdr:col>
                    <xdr:colOff>311150</xdr:colOff>
                    <xdr:row>19</xdr:row>
                    <xdr:rowOff>76200</xdr:rowOff>
                  </to>
                </anchor>
              </controlPr>
            </control>
          </mc:Choice>
        </mc:AlternateContent>
        <mc:AlternateContent xmlns:mc="http://schemas.openxmlformats.org/markup-compatibility/2006">
          <mc:Choice Requires="x14">
            <control shapeId="39945" r:id="rId12" name="Check Box 9">
              <controlPr locked="0" defaultSize="0" autoFill="0" autoLine="0" autoPict="0">
                <anchor moveWithCells="1" sizeWithCells="1">
                  <from>
                    <xdr:col>1</xdr:col>
                    <xdr:colOff>381000</xdr:colOff>
                    <xdr:row>19</xdr:row>
                    <xdr:rowOff>31750</xdr:rowOff>
                  </from>
                  <to>
                    <xdr:col>3</xdr:col>
                    <xdr:colOff>279400</xdr:colOff>
                    <xdr:row>20</xdr:row>
                    <xdr:rowOff>50800</xdr:rowOff>
                  </to>
                </anchor>
              </controlPr>
            </control>
          </mc:Choice>
        </mc:AlternateContent>
        <mc:AlternateContent xmlns:mc="http://schemas.openxmlformats.org/markup-compatibility/2006">
          <mc:Choice Requires="x14">
            <control shapeId="39946" r:id="rId13" name="Check Box 10">
              <controlPr locked="0" defaultSize="0" autoFill="0" autoLine="0" autoPict="0">
                <anchor moveWithCells="1" sizeWithCells="1">
                  <from>
                    <xdr:col>1</xdr:col>
                    <xdr:colOff>381000</xdr:colOff>
                    <xdr:row>20</xdr:row>
                    <xdr:rowOff>31750</xdr:rowOff>
                  </from>
                  <to>
                    <xdr:col>3</xdr:col>
                    <xdr:colOff>298450</xdr:colOff>
                    <xdr:row>21</xdr:row>
                    <xdr:rowOff>0</xdr:rowOff>
                  </to>
                </anchor>
              </controlPr>
            </control>
          </mc:Choice>
        </mc:AlternateContent>
        <mc:AlternateContent xmlns:mc="http://schemas.openxmlformats.org/markup-compatibility/2006">
          <mc:Choice Requires="x14">
            <control shapeId="39947" r:id="rId14" name="Check Box 11">
              <controlPr locked="0" defaultSize="0" autoFill="0" autoLine="0" autoPict="0">
                <anchor moveWithCells="1" sizeWithCells="1">
                  <from>
                    <xdr:col>1</xdr:col>
                    <xdr:colOff>381000</xdr:colOff>
                    <xdr:row>21</xdr:row>
                    <xdr:rowOff>0</xdr:rowOff>
                  </from>
                  <to>
                    <xdr:col>3</xdr:col>
                    <xdr:colOff>279400</xdr:colOff>
                    <xdr:row>22</xdr:row>
                    <xdr:rowOff>50800</xdr:rowOff>
                  </to>
                </anchor>
              </controlPr>
            </control>
          </mc:Choice>
        </mc:AlternateContent>
        <mc:AlternateContent xmlns:mc="http://schemas.openxmlformats.org/markup-compatibility/2006">
          <mc:Choice Requires="x14">
            <control shapeId="39948" r:id="rId15" name="Check Box 12">
              <controlPr locked="0" defaultSize="0" autoFill="0" autoLine="0" autoPict="0">
                <anchor moveWithCells="1" sizeWithCells="1">
                  <from>
                    <xdr:col>1</xdr:col>
                    <xdr:colOff>381000</xdr:colOff>
                    <xdr:row>22</xdr:row>
                    <xdr:rowOff>31750</xdr:rowOff>
                  </from>
                  <to>
                    <xdr:col>3</xdr:col>
                    <xdr:colOff>279400</xdr:colOff>
                    <xdr:row>23</xdr:row>
                    <xdr:rowOff>50800</xdr:rowOff>
                  </to>
                </anchor>
              </controlPr>
            </control>
          </mc:Choice>
        </mc:AlternateContent>
        <mc:AlternateContent xmlns:mc="http://schemas.openxmlformats.org/markup-compatibility/2006">
          <mc:Choice Requires="x14">
            <control shapeId="39949" r:id="rId16" name="Check Box 13">
              <controlPr locked="0" defaultSize="0" autoFill="0" autoLine="0" autoPict="0">
                <anchor moveWithCells="1" sizeWithCells="1">
                  <from>
                    <xdr:col>1</xdr:col>
                    <xdr:colOff>381000</xdr:colOff>
                    <xdr:row>23</xdr:row>
                    <xdr:rowOff>38100</xdr:rowOff>
                  </from>
                  <to>
                    <xdr:col>3</xdr:col>
                    <xdr:colOff>279400</xdr:colOff>
                    <xdr:row>24</xdr:row>
                    <xdr:rowOff>69850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sizeWithCells="1">
                  <from>
                    <xdr:col>1</xdr:col>
                    <xdr:colOff>374650</xdr:colOff>
                    <xdr:row>31</xdr:row>
                    <xdr:rowOff>0</xdr:rowOff>
                  </from>
                  <to>
                    <xdr:col>5</xdr:col>
                    <xdr:colOff>730250</xdr:colOff>
                    <xdr:row>32</xdr:row>
                    <xdr:rowOff>38100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1</xdr:col>
                    <xdr:colOff>374650</xdr:colOff>
                    <xdr:row>32</xdr:row>
                    <xdr:rowOff>12700</xdr:rowOff>
                  </from>
                  <to>
                    <xdr:col>5</xdr:col>
                    <xdr:colOff>273050</xdr:colOff>
                    <xdr:row>33</xdr:row>
                    <xdr:rowOff>31750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xdr:col>
                    <xdr:colOff>381000</xdr:colOff>
                    <xdr:row>35</xdr:row>
                    <xdr:rowOff>12700</xdr:rowOff>
                  </from>
                  <to>
                    <xdr:col>5</xdr:col>
                    <xdr:colOff>736600</xdr:colOff>
                    <xdr:row>36</xdr:row>
                    <xdr:rowOff>0</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xdr:col>
                    <xdr:colOff>381000</xdr:colOff>
                    <xdr:row>34</xdr:row>
                    <xdr:rowOff>12700</xdr:rowOff>
                  </from>
                  <to>
                    <xdr:col>5</xdr:col>
                    <xdr:colOff>736600</xdr:colOff>
                    <xdr:row>35</xdr:row>
                    <xdr:rowOff>0</xdr:rowOff>
                  </to>
                </anchor>
              </controlPr>
            </control>
          </mc:Choice>
        </mc:AlternateContent>
        <mc:AlternateContent xmlns:mc="http://schemas.openxmlformats.org/markup-compatibility/2006">
          <mc:Choice Requires="x14">
            <control shapeId="39954" r:id="rId21" name="Check Box 18">
              <controlPr locked="0" defaultSize="0" autoFill="0" autoLine="0" autoPict="0">
                <anchor moveWithCells="1" sizeWithCells="1">
                  <from>
                    <xdr:col>1</xdr:col>
                    <xdr:colOff>381000</xdr:colOff>
                    <xdr:row>36</xdr:row>
                    <xdr:rowOff>0</xdr:rowOff>
                  </from>
                  <to>
                    <xdr:col>3</xdr:col>
                    <xdr:colOff>279400</xdr:colOff>
                    <xdr:row>37</xdr:row>
                    <xdr:rowOff>38100</xdr:rowOff>
                  </to>
                </anchor>
              </controlPr>
            </control>
          </mc:Choice>
        </mc:AlternateContent>
        <mc:AlternateContent xmlns:mc="http://schemas.openxmlformats.org/markup-compatibility/2006">
          <mc:Choice Requires="x14">
            <control shapeId="39955" r:id="rId22" name="Check Box 19">
              <controlPr locked="0" defaultSize="0" autoFill="0" autoLine="0" autoPict="0">
                <anchor moveWithCells="1" sizeWithCells="1">
                  <from>
                    <xdr:col>1</xdr:col>
                    <xdr:colOff>381000</xdr:colOff>
                    <xdr:row>37</xdr:row>
                    <xdr:rowOff>0</xdr:rowOff>
                  </from>
                  <to>
                    <xdr:col>3</xdr:col>
                    <xdr:colOff>279400</xdr:colOff>
                    <xdr:row>38</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6B53-07AD-4F83-8777-FAFDB789372E}">
  <sheetPr codeName="Sheet11"/>
  <dimension ref="A1:P109"/>
  <sheetViews>
    <sheetView showGridLines="0" zoomScaleNormal="100" workbookViewId="0"/>
  </sheetViews>
  <sheetFormatPr defaultColWidth="0" defaultRowHeight="14.5" customHeight="1" zeroHeight="1"/>
  <cols>
    <col min="1" max="1" width="2.1796875" customWidth="1"/>
    <col min="2" max="2" width="9.1796875" customWidth="1"/>
    <col min="3" max="3" width="13.81640625" customWidth="1"/>
    <col min="4" max="4" width="14.1796875" customWidth="1"/>
    <col min="5" max="13" width="13.54296875" customWidth="1"/>
    <col min="14" max="14" width="9.1796875" customWidth="1"/>
    <col min="15" max="15" width="2.54296875" customWidth="1"/>
    <col min="16" max="16" width="0" hidden="1" customWidth="1"/>
    <col min="17" max="16384" width="8.81640625" hidden="1"/>
  </cols>
  <sheetData>
    <row r="1" spans="1:15" ht="56.15" customHeight="1">
      <c r="A1" s="262"/>
      <c r="B1" s="461" t="str">
        <f>Development!B1</f>
        <v>2024 Commercial Efficiency Program</v>
      </c>
      <c r="C1" s="461"/>
      <c r="D1" s="461"/>
      <c r="E1" s="461"/>
      <c r="F1" s="461"/>
      <c r="G1" s="461"/>
      <c r="H1" s="461"/>
      <c r="I1" s="461"/>
      <c r="J1" s="263"/>
      <c r="K1" s="263"/>
      <c r="L1" s="265"/>
      <c r="M1" s="265"/>
      <c r="N1" s="265"/>
      <c r="O1" s="280"/>
    </row>
    <row r="2" spans="1:15" ht="56.15" customHeight="1" thickBot="1">
      <c r="A2" s="250" t="s">
        <v>324</v>
      </c>
      <c r="B2" s="264"/>
      <c r="C2" s="264"/>
      <c r="D2" s="264"/>
      <c r="E2" s="264"/>
      <c r="F2" s="264"/>
      <c r="G2" s="264"/>
      <c r="H2" s="264"/>
      <c r="I2" s="264"/>
      <c r="J2" s="264"/>
      <c r="K2" s="264"/>
      <c r="L2" s="267"/>
      <c r="M2" s="267"/>
      <c r="N2" s="267"/>
      <c r="O2" s="281"/>
    </row>
    <row r="3" spans="1:15" ht="44.5" customHeight="1" thickTop="1">
      <c r="A3" s="168"/>
      <c r="B3" s="386" t="s">
        <v>283</v>
      </c>
      <c r="C3" s="386"/>
      <c r="D3" s="386"/>
      <c r="E3" s="386"/>
      <c r="F3" s="386"/>
      <c r="G3" s="386"/>
      <c r="H3" s="386"/>
      <c r="I3" s="386"/>
      <c r="J3" s="386"/>
      <c r="K3" s="386"/>
      <c r="L3" s="386"/>
      <c r="M3" s="386"/>
      <c r="N3" s="386"/>
      <c r="O3" s="386"/>
    </row>
    <row r="4" spans="1:15" ht="24.65" customHeight="1" thickBot="1">
      <c r="B4" s="335" t="s">
        <v>543</v>
      </c>
      <c r="C4" s="80"/>
      <c r="D4" s="80"/>
      <c r="E4" s="80"/>
      <c r="F4" s="80"/>
      <c r="G4" s="80"/>
      <c r="H4" s="80"/>
      <c r="I4" s="80"/>
      <c r="J4" s="80"/>
      <c r="K4" s="80"/>
      <c r="L4" s="80"/>
      <c r="M4" s="81"/>
      <c r="N4" s="81"/>
      <c r="O4" s="157"/>
    </row>
    <row r="5" spans="1:15" ht="18" customHeight="1">
      <c r="B5" s="463" t="s">
        <v>278</v>
      </c>
      <c r="C5" s="463"/>
      <c r="D5" s="463"/>
      <c r="E5" s="463"/>
      <c r="F5" s="463"/>
      <c r="G5" s="463"/>
      <c r="H5" s="463"/>
      <c r="I5" s="463"/>
      <c r="J5" s="463"/>
      <c r="K5" s="463"/>
      <c r="L5" s="463"/>
      <c r="M5" s="463"/>
      <c r="N5" s="463"/>
    </row>
    <row r="6" spans="1:15" ht="18" customHeight="1">
      <c r="B6" s="340" t="s">
        <v>179</v>
      </c>
      <c r="C6" s="340"/>
      <c r="D6" s="340"/>
      <c r="E6" s="340"/>
      <c r="F6" s="340"/>
      <c r="G6" s="340"/>
      <c r="H6" s="340"/>
      <c r="I6" s="340"/>
      <c r="J6" s="340"/>
      <c r="K6" s="340"/>
      <c r="L6" s="340"/>
      <c r="M6" s="340"/>
      <c r="N6" s="20"/>
    </row>
    <row r="7" spans="1:15" ht="33" customHeight="1">
      <c r="B7" s="465" t="s">
        <v>237</v>
      </c>
      <c r="C7" s="465"/>
      <c r="D7" s="465"/>
      <c r="E7" s="465"/>
      <c r="F7" s="465"/>
      <c r="G7" s="465"/>
      <c r="H7" s="465"/>
      <c r="I7" s="465"/>
      <c r="J7" s="465"/>
      <c r="K7" s="465"/>
      <c r="L7" s="465"/>
      <c r="M7" s="465"/>
      <c r="N7" s="465"/>
    </row>
    <row r="8" spans="1:15" ht="18" customHeight="1">
      <c r="B8" s="465" t="s">
        <v>169</v>
      </c>
      <c r="C8" s="465"/>
      <c r="D8" s="465"/>
      <c r="E8" s="465"/>
      <c r="F8" s="465"/>
      <c r="G8" s="465"/>
      <c r="H8" s="465"/>
      <c r="I8" s="465"/>
      <c r="J8" s="465"/>
      <c r="K8" s="465"/>
      <c r="L8" s="465"/>
      <c r="M8" s="465"/>
      <c r="N8" s="465"/>
    </row>
    <row r="9" spans="1:15" ht="18" customHeight="1">
      <c r="B9" s="465" t="s">
        <v>183</v>
      </c>
      <c r="C9" s="465"/>
      <c r="D9" s="465"/>
      <c r="E9" s="465"/>
      <c r="F9" s="465"/>
      <c r="G9" s="465"/>
      <c r="H9" s="465"/>
      <c r="I9" s="465"/>
      <c r="J9" s="465"/>
      <c r="K9" s="465"/>
      <c r="L9" s="465"/>
      <c r="M9" s="465"/>
      <c r="N9" s="465"/>
    </row>
    <row r="10" spans="1:15" ht="18" customHeight="1">
      <c r="B10" s="465" t="s">
        <v>220</v>
      </c>
      <c r="C10" s="465"/>
      <c r="D10" s="465"/>
      <c r="E10" s="465"/>
      <c r="F10" s="465"/>
      <c r="G10" s="465"/>
      <c r="H10" s="465"/>
      <c r="I10" s="465"/>
      <c r="J10" s="465"/>
      <c r="K10" s="465"/>
      <c r="L10" s="465"/>
      <c r="M10" s="465"/>
      <c r="N10" s="465"/>
    </row>
    <row r="11" spans="1:15" s="46" customFormat="1" ht="18" customHeight="1">
      <c r="B11" s="465" t="s">
        <v>238</v>
      </c>
      <c r="C11" s="465"/>
      <c r="D11" s="465"/>
      <c r="E11" s="465"/>
      <c r="F11" s="465"/>
      <c r="G11" s="465"/>
      <c r="H11" s="465"/>
      <c r="I11" s="465"/>
      <c r="J11" s="465"/>
      <c r="K11" s="465"/>
      <c r="L11" s="465"/>
      <c r="M11" s="465"/>
      <c r="N11" s="465"/>
    </row>
    <row r="12" spans="1:15" s="46" customFormat="1" ht="18" customHeight="1">
      <c r="B12" s="465" t="s">
        <v>180</v>
      </c>
      <c r="C12" s="465"/>
      <c r="D12" s="465"/>
      <c r="E12" s="465"/>
      <c r="F12" s="465"/>
      <c r="G12" s="465"/>
      <c r="H12" s="465"/>
      <c r="I12" s="465"/>
      <c r="J12" s="465"/>
      <c r="K12" s="465"/>
      <c r="L12" s="465"/>
      <c r="M12" s="465"/>
      <c r="N12" s="465"/>
    </row>
    <row r="13" spans="1:15" s="46" customFormat="1" ht="18" customHeight="1">
      <c r="B13" s="465" t="s">
        <v>239</v>
      </c>
      <c r="C13" s="465"/>
      <c r="D13" s="465"/>
      <c r="E13" s="465"/>
      <c r="F13" s="465"/>
      <c r="G13" s="465"/>
      <c r="H13" s="465"/>
      <c r="I13" s="465"/>
      <c r="J13" s="465"/>
      <c r="K13" s="465"/>
      <c r="L13" s="465"/>
      <c r="M13" s="465"/>
      <c r="N13" s="465"/>
    </row>
    <row r="14" spans="1:15" s="46" customFormat="1" ht="31" customHeight="1">
      <c r="B14" s="465" t="s">
        <v>240</v>
      </c>
      <c r="C14" s="465"/>
      <c r="D14" s="465"/>
      <c r="E14" s="465"/>
      <c r="F14" s="465"/>
      <c r="G14" s="465"/>
      <c r="H14" s="465"/>
      <c r="I14" s="465"/>
      <c r="J14" s="465"/>
      <c r="K14" s="465"/>
      <c r="L14" s="465"/>
      <c r="M14" s="465"/>
      <c r="N14" s="465"/>
    </row>
    <row r="15" spans="1:15" s="46" customFormat="1" ht="33" customHeight="1">
      <c r="B15" s="465" t="s">
        <v>200</v>
      </c>
      <c r="C15" s="465"/>
      <c r="D15" s="465"/>
      <c r="E15" s="465"/>
      <c r="F15" s="465"/>
      <c r="G15" s="465"/>
      <c r="H15" s="465"/>
      <c r="I15" s="465"/>
      <c r="J15" s="465"/>
      <c r="K15" s="465"/>
      <c r="L15" s="465"/>
      <c r="M15" s="465"/>
      <c r="N15" s="465"/>
    </row>
    <row r="16" spans="1:15" ht="24.65" customHeight="1" thickBot="1">
      <c r="B16" s="335" t="s">
        <v>158</v>
      </c>
      <c r="C16" s="80"/>
      <c r="D16" s="80"/>
      <c r="E16" s="80"/>
      <c r="F16" s="80"/>
      <c r="G16" s="80"/>
      <c r="H16" s="80"/>
      <c r="I16" s="80"/>
      <c r="J16" s="80"/>
      <c r="K16" s="80"/>
      <c r="L16" s="80"/>
      <c r="M16" s="81"/>
      <c r="N16" s="157"/>
    </row>
    <row r="17" spans="1:15" ht="17.5" customHeight="1">
      <c r="A17" s="86"/>
      <c r="B17" s="495" t="s">
        <v>184</v>
      </c>
      <c r="C17" s="495"/>
      <c r="D17" s="495"/>
      <c r="E17" s="495"/>
      <c r="F17" s="495"/>
      <c r="G17" s="495"/>
      <c r="H17" s="495"/>
      <c r="I17" s="495"/>
      <c r="J17" s="495"/>
      <c r="K17" s="495"/>
      <c r="L17" s="495"/>
      <c r="M17" s="495"/>
      <c r="N17" s="495"/>
    </row>
    <row r="18" spans="1:15" ht="20.149999999999999" customHeight="1">
      <c r="A18" s="86"/>
      <c r="B18" s="496" t="s">
        <v>185</v>
      </c>
      <c r="C18" s="496"/>
      <c r="D18" s="496"/>
      <c r="E18" s="496"/>
      <c r="F18" s="496"/>
      <c r="G18" s="496"/>
      <c r="H18" s="496"/>
      <c r="I18" s="496"/>
      <c r="J18" s="496"/>
      <c r="K18" s="496"/>
      <c r="L18" s="496"/>
      <c r="M18" s="496"/>
      <c r="N18" s="496"/>
      <c r="O18" s="158"/>
    </row>
    <row r="19" spans="1:15" ht="33" customHeight="1">
      <c r="A19" s="86"/>
      <c r="B19" s="496" t="s">
        <v>215</v>
      </c>
      <c r="C19" s="496"/>
      <c r="D19" s="496"/>
      <c r="E19" s="496"/>
      <c r="F19" s="496"/>
      <c r="G19" s="496"/>
      <c r="H19" s="496"/>
      <c r="I19" s="496"/>
      <c r="J19" s="496"/>
      <c r="K19" s="496"/>
      <c r="L19" s="496"/>
      <c r="M19" s="496"/>
      <c r="N19" s="496"/>
    </row>
    <row r="20" spans="1:15" s="320" customFormat="1" ht="18.5" thickBot="1">
      <c r="A20"/>
      <c r="B20" s="278" t="s">
        <v>132</v>
      </c>
      <c r="C20" s="95"/>
      <c r="D20" s="96"/>
      <c r="E20" s="95"/>
      <c r="F20" s="95"/>
      <c r="G20" s="97"/>
    </row>
    <row r="21" spans="1:15" ht="24" customHeight="1">
      <c r="B21" s="284" t="s">
        <v>133</v>
      </c>
      <c r="C21" s="78"/>
      <c r="E21" s="100"/>
      <c r="F21" s="78"/>
      <c r="H21" s="99" t="s">
        <v>134</v>
      </c>
      <c r="L21" s="99" t="s">
        <v>135</v>
      </c>
    </row>
    <row r="22" spans="1:15" ht="18.649999999999999" customHeight="1">
      <c r="B22" s="285"/>
      <c r="C22" s="46"/>
      <c r="E22" s="46"/>
      <c r="F22" s="46"/>
      <c r="H22" s="1" t="s">
        <v>138</v>
      </c>
      <c r="L22" s="1" t="s">
        <v>137</v>
      </c>
    </row>
    <row r="23" spans="1:15" ht="18.649999999999999" customHeight="1">
      <c r="B23" s="285"/>
      <c r="C23" s="46"/>
      <c r="E23" s="46"/>
      <c r="F23" s="46"/>
      <c r="H23" s="1" t="s">
        <v>138</v>
      </c>
      <c r="L23" s="1" t="s">
        <v>137</v>
      </c>
    </row>
    <row r="24" spans="1:15" ht="18.649999999999999" customHeight="1">
      <c r="B24" s="285"/>
      <c r="C24" s="46"/>
      <c r="E24" s="46"/>
      <c r="F24" s="46"/>
      <c r="H24" s="1" t="s">
        <v>248</v>
      </c>
      <c r="L24" s="1" t="s">
        <v>137</v>
      </c>
    </row>
    <row r="25" spans="1:15" ht="18.649999999999999" customHeight="1">
      <c r="B25" s="285"/>
      <c r="C25" s="46"/>
      <c r="E25" s="46"/>
      <c r="H25" s="1" t="s">
        <v>138</v>
      </c>
      <c r="L25" s="1" t="s">
        <v>137</v>
      </c>
    </row>
    <row r="26" spans="1:15" ht="18.649999999999999" customHeight="1">
      <c r="B26" s="285"/>
      <c r="C26" s="1"/>
      <c r="E26" s="16"/>
      <c r="F26" s="46"/>
      <c r="H26" s="16" t="s">
        <v>139</v>
      </c>
      <c r="L26" s="1" t="s">
        <v>137</v>
      </c>
    </row>
    <row r="27" spans="1:15" ht="18.649999999999999" customHeight="1">
      <c r="B27" s="285"/>
      <c r="C27" s="46"/>
      <c r="E27" s="16"/>
      <c r="F27" s="46"/>
      <c r="H27" s="1" t="s">
        <v>138</v>
      </c>
      <c r="L27" s="1" t="s">
        <v>137</v>
      </c>
    </row>
    <row r="28" spans="1:15" ht="18.649999999999999" customHeight="1">
      <c r="B28" s="285"/>
      <c r="C28" s="46"/>
      <c r="E28" s="46"/>
      <c r="F28" s="46"/>
      <c r="H28" s="1" t="s">
        <v>138</v>
      </c>
      <c r="L28" s="1" t="s">
        <v>137</v>
      </c>
    </row>
    <row r="29" spans="1:15" ht="18.649999999999999" customHeight="1">
      <c r="B29" s="285"/>
      <c r="C29" s="46"/>
      <c r="E29" s="46"/>
      <c r="F29" s="46"/>
      <c r="H29" s="1" t="s">
        <v>138</v>
      </c>
      <c r="L29" s="94" t="s">
        <v>140</v>
      </c>
    </row>
    <row r="30" spans="1:15" ht="18.649999999999999" customHeight="1">
      <c r="B30" s="286"/>
      <c r="C30" s="102"/>
      <c r="E30" s="103"/>
      <c r="F30" s="102"/>
      <c r="H30" s="1" t="s">
        <v>138</v>
      </c>
      <c r="L30" s="94" t="s">
        <v>140</v>
      </c>
    </row>
    <row r="31" spans="1:15">
      <c r="B31" s="286"/>
      <c r="C31" s="102"/>
      <c r="E31" s="102"/>
      <c r="F31" s="102"/>
      <c r="H31" s="94"/>
      <c r="L31" s="94"/>
    </row>
    <row r="32" spans="1:15" s="320" customFormat="1" ht="18.5" thickBot="1">
      <c r="A32"/>
      <c r="B32" s="278" t="s">
        <v>258</v>
      </c>
      <c r="C32" s="95"/>
      <c r="E32" s="95"/>
      <c r="F32" s="95"/>
      <c r="H32" s="96"/>
      <c r="L32" s="97"/>
    </row>
    <row r="33" spans="2:15" ht="25" customHeight="1">
      <c r="B33" s="98" t="s">
        <v>133</v>
      </c>
      <c r="C33" s="78"/>
      <c r="E33" s="106"/>
      <c r="F33" s="78"/>
      <c r="H33" s="99" t="s">
        <v>134</v>
      </c>
      <c r="L33" s="99" t="s">
        <v>135</v>
      </c>
    </row>
    <row r="34" spans="2:15" ht="18">
      <c r="B34" s="105"/>
      <c r="C34" s="78"/>
      <c r="E34" s="106"/>
      <c r="F34" s="78"/>
      <c r="H34" s="94" t="s">
        <v>136</v>
      </c>
      <c r="L34" s="94" t="s">
        <v>137</v>
      </c>
    </row>
    <row r="35" spans="2:15" ht="18">
      <c r="B35" s="105"/>
      <c r="C35" s="78"/>
      <c r="E35" s="106"/>
      <c r="F35" s="78"/>
      <c r="H35" s="94" t="s">
        <v>138</v>
      </c>
      <c r="L35" s="94" t="s">
        <v>137</v>
      </c>
    </row>
    <row r="36" spans="2:15" ht="17.149999999999999" customHeight="1">
      <c r="B36" s="105"/>
      <c r="C36" s="78"/>
      <c r="E36" s="106"/>
      <c r="F36" s="78"/>
      <c r="H36" s="94" t="s">
        <v>138</v>
      </c>
      <c r="L36" s="94" t="s">
        <v>137</v>
      </c>
    </row>
    <row r="37" spans="2:15" ht="19.5" customHeight="1">
      <c r="B37" s="101"/>
      <c r="C37" s="101"/>
      <c r="E37" s="102"/>
      <c r="F37" s="102"/>
      <c r="H37" s="1" t="s">
        <v>138</v>
      </c>
      <c r="L37" s="104" t="s">
        <v>137</v>
      </c>
    </row>
    <row r="38" spans="2:15" ht="21" customHeight="1">
      <c r="B38" s="101"/>
      <c r="C38" s="101"/>
      <c r="E38" s="102"/>
      <c r="F38" s="102"/>
      <c r="H38" s="1" t="s">
        <v>138</v>
      </c>
      <c r="L38" s="104" t="s">
        <v>137</v>
      </c>
    </row>
    <row r="39" spans="2:15" s="1" customFormat="1" ht="18" customHeight="1">
      <c r="E39" s="16"/>
      <c r="H39" s="16" t="s">
        <v>139</v>
      </c>
      <c r="L39" s="1" t="s">
        <v>137</v>
      </c>
    </row>
    <row r="40" spans="2:15" s="1" customFormat="1" ht="18" customHeight="1">
      <c r="E40" s="16"/>
      <c r="H40" s="16" t="s">
        <v>139</v>
      </c>
      <c r="L40" s="1" t="s">
        <v>137</v>
      </c>
    </row>
    <row r="41" spans="2:15" s="1" customFormat="1" ht="18" customHeight="1">
      <c r="E41" s="16"/>
      <c r="H41" s="1" t="s">
        <v>138</v>
      </c>
      <c r="L41" s="1" t="s">
        <v>140</v>
      </c>
    </row>
    <row r="42" spans="2:15" s="1" customFormat="1" ht="18.649999999999999" customHeight="1">
      <c r="B42" s="110"/>
      <c r="C42" s="46"/>
      <c r="E42" s="46"/>
      <c r="F42" s="46"/>
      <c r="H42" s="1" t="s">
        <v>138</v>
      </c>
      <c r="L42" s="1" t="s">
        <v>140</v>
      </c>
    </row>
    <row r="43" spans="2:15" s="1" customFormat="1" ht="18.649999999999999" customHeight="1">
      <c r="B43" s="110"/>
      <c r="C43" s="46"/>
      <c r="E43" s="46"/>
      <c r="F43" s="46"/>
      <c r="H43" s="1" t="s">
        <v>138</v>
      </c>
      <c r="L43" s="1" t="s">
        <v>140</v>
      </c>
    </row>
    <row r="44" spans="2:15" s="1" customFormat="1" ht="18.75" customHeight="1">
      <c r="B44" s="110"/>
      <c r="C44" s="46"/>
      <c r="E44" s="46"/>
      <c r="F44" s="46"/>
    </row>
    <row r="45" spans="2:15" s="1" customFormat="1" ht="30.65" customHeight="1">
      <c r="B45" s="462" t="s">
        <v>145</v>
      </c>
      <c r="C45" s="462"/>
      <c r="D45" s="462"/>
      <c r="E45" s="462"/>
      <c r="F45" s="462"/>
      <c r="G45" s="462"/>
    </row>
    <row r="46" spans="2:15">
      <c r="B46" s="78"/>
      <c r="C46" s="78"/>
      <c r="D46" s="94"/>
      <c r="E46" s="78"/>
      <c r="F46" s="78"/>
      <c r="G46" s="94"/>
    </row>
    <row r="47" spans="2:15" ht="24.65" customHeight="1" thickBot="1">
      <c r="B47" s="336" t="s">
        <v>148</v>
      </c>
      <c r="C47" s="82"/>
      <c r="D47" s="82"/>
      <c r="E47" s="82"/>
      <c r="F47" s="82"/>
      <c r="G47" s="82"/>
      <c r="H47" s="82"/>
      <c r="I47" s="82"/>
      <c r="J47" s="82"/>
      <c r="K47" s="82"/>
      <c r="L47" s="82"/>
      <c r="M47" s="81"/>
      <c r="N47" s="81"/>
      <c r="O47" s="81"/>
    </row>
    <row r="48" spans="2:15" ht="17.5" customHeight="1">
      <c r="B48" s="443" t="s">
        <v>205</v>
      </c>
      <c r="C48" s="443"/>
      <c r="D48" s="443"/>
      <c r="E48" s="443"/>
      <c r="F48" s="443"/>
      <c r="G48" s="443"/>
      <c r="H48" s="443"/>
      <c r="I48" s="443"/>
      <c r="J48" s="443"/>
      <c r="K48" s="443"/>
      <c r="L48" s="443"/>
      <c r="M48" s="443"/>
      <c r="N48" s="443"/>
      <c r="O48" s="77"/>
    </row>
    <row r="49" spans="2:15" ht="17.5" customHeight="1">
      <c r="B49" s="436" t="s">
        <v>206</v>
      </c>
      <c r="C49" s="436"/>
      <c r="D49" s="436"/>
      <c r="E49" s="436"/>
      <c r="F49" s="436"/>
      <c r="G49" s="436"/>
      <c r="H49" s="436"/>
      <c r="I49" s="436"/>
      <c r="J49" s="436"/>
      <c r="K49" s="436"/>
      <c r="L49" s="436"/>
      <c r="M49" s="436"/>
      <c r="N49" s="436"/>
      <c r="O49" s="77"/>
    </row>
    <row r="50" spans="2:15" ht="18" customHeight="1">
      <c r="B50" s="436" t="s">
        <v>197</v>
      </c>
      <c r="C50" s="436"/>
      <c r="D50" s="436"/>
      <c r="E50" s="436"/>
      <c r="F50" s="436"/>
      <c r="G50" s="436"/>
      <c r="H50" s="436"/>
      <c r="I50" s="436"/>
      <c r="J50" s="436"/>
      <c r="K50" s="436"/>
      <c r="L50" s="436"/>
      <c r="M50" s="436"/>
      <c r="O50" s="77"/>
    </row>
    <row r="51" spans="2:15" ht="18" customHeight="1">
      <c r="B51" s="436" t="s">
        <v>198</v>
      </c>
      <c r="C51" s="436"/>
      <c r="D51" s="436"/>
      <c r="E51" s="436"/>
      <c r="F51" s="436"/>
      <c r="G51" s="436"/>
      <c r="H51" s="436"/>
      <c r="I51" s="436"/>
      <c r="J51" s="436"/>
      <c r="K51" s="436"/>
      <c r="L51" s="436"/>
      <c r="M51" s="436"/>
      <c r="O51" s="77"/>
    </row>
    <row r="52" spans="2:15" ht="18.649999999999999" customHeight="1">
      <c r="B52" s="436" t="s">
        <v>233</v>
      </c>
      <c r="C52" s="436"/>
      <c r="D52" s="436"/>
      <c r="E52" s="436"/>
      <c r="F52" s="436"/>
      <c r="G52" s="436"/>
      <c r="H52" s="436"/>
      <c r="I52" s="436"/>
      <c r="J52" s="436"/>
      <c r="K52" s="436"/>
      <c r="L52" s="436"/>
      <c r="M52" s="436"/>
      <c r="O52" s="77"/>
    </row>
    <row r="53" spans="2:15" ht="33" customHeight="1">
      <c r="B53" s="436" t="s">
        <v>196</v>
      </c>
      <c r="C53" s="436"/>
      <c r="D53" s="436"/>
      <c r="E53" s="436"/>
      <c r="F53" s="436"/>
      <c r="G53" s="436"/>
      <c r="H53" s="436"/>
      <c r="I53" s="436"/>
      <c r="J53" s="436"/>
      <c r="K53" s="436"/>
      <c r="L53" s="436"/>
      <c r="M53" s="436"/>
      <c r="O53" s="77"/>
    </row>
    <row r="54" spans="2:15" ht="33" customHeight="1">
      <c r="B54" s="436" t="s">
        <v>241</v>
      </c>
      <c r="C54" s="436"/>
      <c r="D54" s="436"/>
      <c r="E54" s="436"/>
      <c r="F54" s="436"/>
      <c r="G54" s="436"/>
      <c r="H54" s="436"/>
      <c r="I54" s="436"/>
      <c r="J54" s="436"/>
      <c r="K54" s="436"/>
      <c r="L54" s="436"/>
      <c r="M54" s="436"/>
      <c r="O54" s="77"/>
    </row>
    <row r="55" spans="2:15" ht="18.649999999999999" customHeight="1">
      <c r="B55" s="436" t="s">
        <v>193</v>
      </c>
      <c r="C55" s="436"/>
      <c r="D55" s="436"/>
      <c r="E55" s="436"/>
      <c r="F55" s="436"/>
      <c r="G55" s="436"/>
      <c r="H55" s="436"/>
      <c r="I55" s="436"/>
      <c r="J55" s="436"/>
      <c r="K55" s="436"/>
      <c r="L55" s="436"/>
      <c r="M55" s="436"/>
      <c r="O55" s="77"/>
    </row>
    <row r="56" spans="2:15" ht="34.5" customHeight="1">
      <c r="B56" s="436" t="s">
        <v>244</v>
      </c>
      <c r="C56" s="436"/>
      <c r="D56" s="436"/>
      <c r="E56" s="436"/>
      <c r="F56" s="436"/>
      <c r="G56" s="436"/>
      <c r="H56" s="436"/>
      <c r="I56" s="436"/>
      <c r="J56" s="436"/>
      <c r="K56" s="436"/>
      <c r="L56" s="436"/>
      <c r="M56" s="436"/>
      <c r="O56" s="77"/>
    </row>
    <row r="57" spans="2:15" ht="18.649999999999999" customHeight="1">
      <c r="B57" s="436" t="s">
        <v>235</v>
      </c>
      <c r="C57" s="436"/>
      <c r="D57" s="436"/>
      <c r="E57" s="436"/>
      <c r="F57" s="436"/>
      <c r="G57" s="436"/>
      <c r="H57" s="436"/>
      <c r="I57" s="436"/>
      <c r="J57" s="436"/>
      <c r="K57" s="436"/>
      <c r="L57" s="436"/>
      <c r="M57" s="436"/>
      <c r="O57" s="77"/>
    </row>
    <row r="58" spans="2:15" ht="18.5" thickBot="1">
      <c r="B58" s="336" t="s">
        <v>147</v>
      </c>
      <c r="C58" s="82"/>
      <c r="D58" s="82"/>
      <c r="E58" s="82"/>
      <c r="F58" s="82"/>
      <c r="G58" s="82"/>
      <c r="H58" s="82"/>
      <c r="I58" s="82"/>
      <c r="J58" s="82"/>
      <c r="K58" s="82"/>
      <c r="L58" s="82"/>
      <c r="M58" s="81"/>
      <c r="N58" s="81"/>
      <c r="O58" s="81"/>
    </row>
    <row r="59" spans="2:15" ht="18.649999999999999" customHeight="1">
      <c r="B59" s="161" t="s">
        <v>216</v>
      </c>
      <c r="C59" s="161"/>
      <c r="D59" s="161"/>
      <c r="E59" s="161"/>
      <c r="F59" s="161"/>
      <c r="G59" s="161"/>
      <c r="H59" s="161"/>
      <c r="I59" s="161"/>
      <c r="J59" s="161"/>
      <c r="K59" s="161"/>
      <c r="L59" s="161"/>
      <c r="M59" s="161"/>
      <c r="N59" s="161"/>
    </row>
    <row r="60" spans="2:15" ht="33" customHeight="1">
      <c r="B60" s="465" t="s">
        <v>199</v>
      </c>
      <c r="C60" s="465"/>
      <c r="D60" s="465"/>
      <c r="E60" s="465"/>
      <c r="F60" s="465"/>
      <c r="G60" s="465"/>
      <c r="H60" s="465"/>
      <c r="I60" s="465"/>
      <c r="J60" s="465"/>
      <c r="K60" s="465"/>
      <c r="L60" s="465"/>
      <c r="M60" s="465"/>
      <c r="N60" s="160"/>
    </row>
    <row r="61" spans="2:15" s="46" customFormat="1" ht="18.649999999999999" customHeight="1">
      <c r="B61" s="438" t="s">
        <v>192</v>
      </c>
      <c r="C61" s="438"/>
      <c r="D61" s="438"/>
      <c r="E61" s="438"/>
      <c r="F61" s="438"/>
      <c r="G61" s="438"/>
      <c r="H61" s="438"/>
      <c r="I61" s="438"/>
      <c r="J61" s="438"/>
      <c r="K61" s="438"/>
      <c r="L61" s="438"/>
      <c r="M61" s="438"/>
      <c r="N61" s="345"/>
    </row>
    <row r="62" spans="2:15" ht="18.649999999999999" customHeight="1">
      <c r="B62" s="438" t="s">
        <v>157</v>
      </c>
      <c r="C62" s="438"/>
      <c r="D62" s="438"/>
      <c r="E62" s="438"/>
      <c r="F62" s="438"/>
      <c r="G62" s="438"/>
      <c r="H62" s="438"/>
      <c r="I62" s="438"/>
      <c r="J62" s="438"/>
      <c r="K62" s="438"/>
      <c r="L62" s="438"/>
      <c r="M62" s="438"/>
      <c r="N62" s="342"/>
    </row>
    <row r="63" spans="2:15" ht="18.5" thickBot="1">
      <c r="B63" s="336" t="s">
        <v>392</v>
      </c>
      <c r="C63" s="82"/>
      <c r="D63" s="82"/>
      <c r="E63" s="82"/>
      <c r="F63" s="82"/>
      <c r="G63" s="82"/>
      <c r="H63" s="82"/>
      <c r="I63" s="82"/>
      <c r="J63" s="82"/>
      <c r="K63" s="82"/>
      <c r="L63" s="82"/>
      <c r="M63" s="81"/>
      <c r="N63" s="81"/>
      <c r="O63" s="81"/>
    </row>
    <row r="64" spans="2:15" ht="32.25" customHeight="1">
      <c r="B64" s="440" t="s">
        <v>394</v>
      </c>
      <c r="C64" s="440"/>
      <c r="D64" s="440"/>
      <c r="E64" s="440"/>
      <c r="F64" s="440"/>
      <c r="G64" s="440"/>
      <c r="H64" s="440"/>
      <c r="I64" s="440"/>
      <c r="J64" s="440"/>
      <c r="K64" s="440"/>
      <c r="L64" s="440"/>
      <c r="M64" s="440"/>
      <c r="N64" s="440"/>
    </row>
    <row r="65" spans="2:15" ht="18" customHeight="1">
      <c r="B65" s="437" t="s">
        <v>391</v>
      </c>
      <c r="C65" s="437"/>
      <c r="D65" s="437"/>
      <c r="E65" s="437"/>
      <c r="F65" s="437"/>
      <c r="G65" s="437"/>
      <c r="H65" s="437"/>
      <c r="I65" s="437"/>
      <c r="J65" s="437"/>
      <c r="K65" s="437"/>
      <c r="L65" s="437"/>
      <c r="M65" s="437"/>
      <c r="N65" s="123"/>
    </row>
    <row r="66" spans="2:15">
      <c r="B66" s="325" t="s">
        <v>393</v>
      </c>
      <c r="C66" s="325"/>
      <c r="D66" s="325"/>
      <c r="E66" s="325"/>
      <c r="F66" s="325"/>
      <c r="G66" s="325"/>
      <c r="H66" s="325"/>
      <c r="I66" s="325"/>
      <c r="J66" s="325"/>
      <c r="K66" s="325"/>
      <c r="L66" s="325"/>
      <c r="M66" s="325"/>
      <c r="N66" s="325"/>
    </row>
    <row r="67" spans="2:15" ht="18">
      <c r="B67" s="337"/>
      <c r="C67" s="202"/>
      <c r="D67" s="202"/>
      <c r="E67" s="202"/>
      <c r="F67" s="202"/>
      <c r="G67" s="202"/>
      <c r="H67" s="202"/>
      <c r="I67" s="202"/>
      <c r="J67" s="202"/>
      <c r="K67" s="202"/>
      <c r="L67" s="202"/>
      <c r="M67" s="202"/>
      <c r="N67" s="202"/>
      <c r="O67" s="202"/>
    </row>
    <row r="68" spans="2:15" ht="18.5" thickBot="1">
      <c r="B68" s="336" t="s">
        <v>149</v>
      </c>
      <c r="C68" s="82"/>
      <c r="D68" s="82"/>
      <c r="E68" s="82"/>
      <c r="F68" s="82"/>
      <c r="G68" s="82"/>
      <c r="H68" s="82"/>
      <c r="I68" s="82"/>
      <c r="J68" s="82"/>
      <c r="K68" s="82"/>
      <c r="L68" s="82"/>
      <c r="M68" s="81"/>
      <c r="N68" s="81"/>
      <c r="O68" s="81"/>
    </row>
    <row r="69" spans="2:15" ht="18">
      <c r="B69" s="337"/>
      <c r="C69" s="87"/>
      <c r="D69" s="77"/>
      <c r="E69" s="88"/>
      <c r="F69" s="89"/>
      <c r="G69" s="77"/>
      <c r="H69" s="123"/>
      <c r="I69" s="123"/>
      <c r="J69" s="123"/>
      <c r="K69" s="123"/>
      <c r="L69" s="123"/>
      <c r="M69" s="123"/>
      <c r="N69" s="77"/>
      <c r="O69" s="77"/>
    </row>
    <row r="70" spans="2:15" ht="18.649999999999999" customHeight="1">
      <c r="B70" s="283"/>
      <c r="C70" s="76" t="s">
        <v>232</v>
      </c>
      <c r="D70" s="76"/>
      <c r="E70" s="76"/>
      <c r="F70" s="76"/>
      <c r="G70" s="77"/>
      <c r="H70" s="77"/>
      <c r="I70" s="77"/>
      <c r="J70" s="77"/>
      <c r="K70" s="77"/>
      <c r="L70" s="77"/>
      <c r="M70" s="77"/>
      <c r="N70" s="77"/>
      <c r="O70" s="77"/>
    </row>
    <row r="71" spans="2:15" ht="18.649999999999999" customHeight="1">
      <c r="B71" s="77"/>
      <c r="C71" s="455"/>
      <c r="D71" s="455"/>
      <c r="E71" s="455"/>
      <c r="F71" s="455"/>
      <c r="G71" s="455"/>
      <c r="H71" s="455"/>
      <c r="I71" s="455"/>
      <c r="J71" s="455"/>
      <c r="K71" s="455"/>
      <c r="L71" s="455"/>
      <c r="M71" s="455"/>
      <c r="N71" s="77"/>
      <c r="O71" s="77"/>
    </row>
    <row r="72" spans="2:15" ht="18.649999999999999" customHeight="1">
      <c r="B72" s="77"/>
      <c r="C72" s="451"/>
      <c r="D72" s="451"/>
      <c r="E72" s="451"/>
      <c r="F72" s="451"/>
      <c r="G72" s="451"/>
      <c r="H72" s="451"/>
      <c r="I72" s="451"/>
      <c r="J72" s="451"/>
      <c r="K72" s="451"/>
      <c r="L72" s="451"/>
      <c r="M72" s="451"/>
      <c r="N72" s="77"/>
      <c r="O72" s="77"/>
    </row>
    <row r="73" spans="2:15" ht="18.649999999999999" customHeight="1">
      <c r="B73" s="77"/>
      <c r="C73" s="451"/>
      <c r="D73" s="451"/>
      <c r="E73" s="451"/>
      <c r="F73" s="451"/>
      <c r="G73" s="451"/>
      <c r="H73" s="451"/>
      <c r="I73" s="451"/>
      <c r="J73" s="451"/>
      <c r="K73" s="451"/>
      <c r="L73" s="451"/>
      <c r="M73" s="451"/>
      <c r="N73" s="83"/>
      <c r="O73" s="77"/>
    </row>
    <row r="74" spans="2:15" ht="18.649999999999999" customHeight="1">
      <c r="B74" s="77"/>
      <c r="C74" s="451"/>
      <c r="D74" s="451"/>
      <c r="E74" s="451"/>
      <c r="F74" s="451"/>
      <c r="G74" s="451"/>
      <c r="H74" s="451"/>
      <c r="I74" s="451"/>
      <c r="J74" s="451"/>
      <c r="K74" s="451"/>
      <c r="L74" s="451"/>
      <c r="M74" s="451"/>
      <c r="N74" s="83"/>
      <c r="O74" s="77"/>
    </row>
    <row r="75" spans="2:15" ht="18.649999999999999" customHeight="1">
      <c r="B75" s="77"/>
      <c r="C75" s="451"/>
      <c r="D75" s="451"/>
      <c r="E75" s="451"/>
      <c r="F75" s="451"/>
      <c r="G75" s="451"/>
      <c r="H75" s="451"/>
      <c r="I75" s="451"/>
      <c r="J75" s="451"/>
      <c r="K75" s="451"/>
      <c r="L75" s="451"/>
      <c r="M75" s="451"/>
      <c r="N75" s="83"/>
      <c r="O75" s="77"/>
    </row>
    <row r="76" spans="2:15" ht="15" thickBot="1">
      <c r="B76" s="77"/>
      <c r="C76" s="83"/>
      <c r="D76" s="83"/>
      <c r="E76" s="83"/>
      <c r="F76" s="83"/>
      <c r="G76" s="77"/>
      <c r="H76" s="83"/>
      <c r="I76" s="83"/>
      <c r="J76" s="83"/>
      <c r="K76" s="83"/>
      <c r="L76" s="83"/>
      <c r="M76" s="83"/>
      <c r="N76" s="83"/>
      <c r="O76" s="77"/>
    </row>
    <row r="77" spans="2:15" ht="39.65" customHeight="1">
      <c r="B77" s="77"/>
      <c r="C77" s="83"/>
      <c r="F77" s="452" t="s">
        <v>141</v>
      </c>
      <c r="G77" s="453"/>
      <c r="H77" s="447" t="s">
        <v>142</v>
      </c>
      <c r="I77" s="454"/>
      <c r="J77" s="447" t="s">
        <v>186</v>
      </c>
      <c r="K77" s="448"/>
      <c r="L77" s="83"/>
      <c r="M77" s="83"/>
      <c r="N77" s="83"/>
      <c r="O77" s="77"/>
    </row>
    <row r="78" spans="2:15" ht="33" customHeight="1">
      <c r="B78" s="77"/>
      <c r="C78" s="83"/>
      <c r="E78" s="159" t="s">
        <v>201</v>
      </c>
      <c r="F78" s="456" t="s">
        <v>203</v>
      </c>
      <c r="G78" s="457"/>
      <c r="H78" s="458" t="s">
        <v>207</v>
      </c>
      <c r="I78" s="457"/>
      <c r="J78" s="459" t="s">
        <v>202</v>
      </c>
      <c r="K78" s="460"/>
      <c r="L78" s="83"/>
      <c r="M78" s="83"/>
      <c r="N78" s="83"/>
      <c r="O78" s="77"/>
    </row>
    <row r="79" spans="2:15" ht="33" customHeight="1" thickBot="1">
      <c r="B79" s="77"/>
      <c r="C79" s="83"/>
      <c r="F79" s="444"/>
      <c r="G79" s="445"/>
      <c r="H79" s="449"/>
      <c r="I79" s="445"/>
      <c r="J79" s="449"/>
      <c r="K79" s="450"/>
      <c r="L79" s="83"/>
      <c r="M79" s="83"/>
      <c r="N79" s="83"/>
      <c r="O79" s="77"/>
    </row>
    <row r="80" spans="2:15">
      <c r="B80" s="77"/>
      <c r="C80" s="83"/>
      <c r="D80" s="111"/>
      <c r="E80" s="111"/>
      <c r="F80" s="111"/>
      <c r="G80" s="111"/>
      <c r="H80" s="111"/>
      <c r="I80" s="111"/>
      <c r="J80" s="77"/>
      <c r="K80" s="83"/>
      <c r="L80" s="83"/>
      <c r="M80" s="83"/>
      <c r="N80" s="83"/>
      <c r="O80" s="77"/>
    </row>
    <row r="81" spans="1:15">
      <c r="B81" s="20"/>
      <c r="C81" s="79" t="s">
        <v>224</v>
      </c>
      <c r="D81" s="90"/>
      <c r="E81" s="90"/>
      <c r="F81" s="90"/>
      <c r="G81" s="90"/>
      <c r="H81" s="90"/>
      <c r="I81" s="90"/>
      <c r="J81" s="90"/>
      <c r="K81" s="90"/>
      <c r="L81" s="90"/>
      <c r="M81" s="20"/>
      <c r="N81" s="20"/>
      <c r="O81" s="20"/>
    </row>
    <row r="82" spans="1:15">
      <c r="B82" s="20"/>
      <c r="C82" s="79"/>
      <c r="D82" s="90"/>
      <c r="E82" s="90"/>
      <c r="F82" s="90"/>
      <c r="G82" s="90"/>
      <c r="H82" s="90"/>
      <c r="I82" s="90"/>
      <c r="J82" s="90"/>
      <c r="K82" s="90"/>
      <c r="L82" s="90"/>
      <c r="M82" s="20"/>
      <c r="N82" s="20"/>
      <c r="O82" s="20"/>
    </row>
    <row r="83" spans="1:15">
      <c r="B83" s="20"/>
      <c r="C83" s="79"/>
      <c r="D83" s="481" t="s">
        <v>144</v>
      </c>
      <c r="E83" s="481"/>
      <c r="F83" s="481"/>
      <c r="G83" s="482"/>
      <c r="H83" s="47"/>
      <c r="I83" s="107" t="s">
        <v>111</v>
      </c>
      <c r="J83" s="90"/>
      <c r="K83" s="90"/>
      <c r="L83" s="90"/>
      <c r="M83" s="20"/>
      <c r="N83" s="20"/>
      <c r="O83" s="20"/>
    </row>
    <row r="84" spans="1:15">
      <c r="B84" s="20"/>
      <c r="C84" s="79"/>
      <c r="D84" s="90"/>
      <c r="E84" s="90"/>
      <c r="F84" s="90"/>
      <c r="G84" s="90"/>
      <c r="H84" s="90"/>
      <c r="I84" s="90"/>
      <c r="J84" s="90"/>
      <c r="K84" s="90"/>
      <c r="L84" s="90"/>
      <c r="M84" s="20"/>
      <c r="N84" s="20"/>
      <c r="O84" s="20"/>
    </row>
    <row r="85" spans="1:15">
      <c r="B85" s="84"/>
      <c r="C85" s="84"/>
      <c r="D85" s="84"/>
      <c r="E85" s="84"/>
      <c r="F85" s="84"/>
      <c r="G85" s="84"/>
      <c r="H85" s="84"/>
      <c r="I85" s="84"/>
      <c r="J85" s="84"/>
      <c r="K85" s="84"/>
      <c r="L85" s="84"/>
      <c r="M85" s="85"/>
      <c r="N85" s="84"/>
      <c r="O85" s="84"/>
    </row>
    <row r="86" spans="1:15">
      <c r="A86" s="363" t="str">
        <f>"Application Version: " &amp; Development!$C$3</f>
        <v>Application Version: 2.0</v>
      </c>
      <c r="B86" s="92"/>
      <c r="C86" s="91"/>
      <c r="D86" s="126"/>
      <c r="E86" s="20"/>
      <c r="F86" s="20"/>
      <c r="G86" s="20"/>
      <c r="H86" s="20"/>
      <c r="I86" s="20"/>
      <c r="J86" s="20"/>
      <c r="K86" s="20"/>
      <c r="L86" s="20"/>
      <c r="M86" s="93" t="s">
        <v>28</v>
      </c>
      <c r="N86" s="92" t="str">
        <f>Development!C5</f>
        <v>4.01.2024</v>
      </c>
      <c r="O86" s="20"/>
    </row>
    <row r="87" spans="1:15" hidden="1">
      <c r="B87" s="20"/>
      <c r="C87" s="20"/>
      <c r="D87" s="20"/>
      <c r="E87" s="20"/>
      <c r="F87" s="20"/>
      <c r="G87" s="20"/>
      <c r="H87" s="20"/>
      <c r="I87" s="20"/>
      <c r="J87" s="20"/>
      <c r="K87" s="20"/>
      <c r="L87" s="20"/>
      <c r="M87" s="20"/>
      <c r="N87" s="20"/>
      <c r="O87" s="20"/>
    </row>
    <row r="88" spans="1:15" hidden="1"/>
    <row r="92" spans="1:15" ht="14.5" customHeight="1"/>
    <row r="93" spans="1:15" ht="14.5" customHeight="1"/>
    <row r="94" spans="1:15" ht="14.5" customHeight="1"/>
    <row r="96" spans="1:15" ht="14.5" customHeight="1"/>
    <row r="97" ht="14.5" customHeight="1"/>
    <row r="98" ht="14.5" customHeight="1"/>
    <row r="104" ht="14.5" customHeight="1"/>
    <row r="105" ht="14.5" customHeight="1"/>
    <row r="106" ht="14.5" customHeight="1"/>
    <row r="107" ht="14.5" customHeight="1"/>
    <row r="108" ht="14.5" customHeight="1"/>
    <row r="109" ht="14.5" customHeight="1"/>
  </sheetData>
  <sheetProtection algorithmName="SHA-512" hashValue="O9D3WgctGd04UuscuKMrTBDldGCYAJmK1AUdnwmuRZWJwK5aPBIUYchWGxsSIUdCJvdNF9WVtu8uDWYzNCDuig==" saltValue="UvWKL2ZICnHZgbc6gPUc6g==" spinCount="100000" sheet="1" objects="1" scenarios="1"/>
  <mergeCells count="46">
    <mergeCell ref="B1:I1"/>
    <mergeCell ref="B3:O3"/>
    <mergeCell ref="B11:N11"/>
    <mergeCell ref="B12:N12"/>
    <mergeCell ref="B13:N13"/>
    <mergeCell ref="B5:N5"/>
    <mergeCell ref="B7:N7"/>
    <mergeCell ref="B8:N8"/>
    <mergeCell ref="B9:N9"/>
    <mergeCell ref="B10:N10"/>
    <mergeCell ref="C73:M73"/>
    <mergeCell ref="C72:M72"/>
    <mergeCell ref="C71:M71"/>
    <mergeCell ref="B45:G45"/>
    <mergeCell ref="B48:N48"/>
    <mergeCell ref="B49:N49"/>
    <mergeCell ref="B50:M50"/>
    <mergeCell ref="B51:M51"/>
    <mergeCell ref="B52:M52"/>
    <mergeCell ref="B53:M53"/>
    <mergeCell ref="B61:M61"/>
    <mergeCell ref="B62:M62"/>
    <mergeCell ref="B64:N64"/>
    <mergeCell ref="B65:M65"/>
    <mergeCell ref="B54:M54"/>
    <mergeCell ref="B55:M55"/>
    <mergeCell ref="D83:G83"/>
    <mergeCell ref="F79:G79"/>
    <mergeCell ref="H79:I79"/>
    <mergeCell ref="J79:K79"/>
    <mergeCell ref="C74:M74"/>
    <mergeCell ref="C75:M75"/>
    <mergeCell ref="F77:G77"/>
    <mergeCell ref="H77:I77"/>
    <mergeCell ref="J77:K77"/>
    <mergeCell ref="F78:G78"/>
    <mergeCell ref="H78:I78"/>
    <mergeCell ref="J78:K78"/>
    <mergeCell ref="B56:M56"/>
    <mergeCell ref="B57:M57"/>
    <mergeCell ref="B60:M60"/>
    <mergeCell ref="B14:N14"/>
    <mergeCell ref="B15:N15"/>
    <mergeCell ref="B17:N17"/>
    <mergeCell ref="B18:N18"/>
    <mergeCell ref="B19:N19"/>
  </mergeCells>
  <pageMargins left="0.7" right="0.7" top="0.75" bottom="0.75" header="0.3" footer="0.3"/>
  <pageSetup scale="52"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sizeWithCells="1">
                  <from>
                    <xdr:col>1</xdr:col>
                    <xdr:colOff>374650</xdr:colOff>
                    <xdr:row>35</xdr:row>
                    <xdr:rowOff>215900</xdr:rowOff>
                  </from>
                  <to>
                    <xdr:col>5</xdr:col>
                    <xdr:colOff>584200</xdr:colOff>
                    <xdr:row>37</xdr:row>
                    <xdr:rowOff>76200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374650</xdr:colOff>
                    <xdr:row>35</xdr:row>
                    <xdr:rowOff>38100</xdr:rowOff>
                  </from>
                  <to>
                    <xdr:col>5</xdr:col>
                    <xdr:colOff>787400</xdr:colOff>
                    <xdr:row>36</xdr:row>
                    <xdr:rowOff>12700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374650</xdr:colOff>
                    <xdr:row>33</xdr:row>
                    <xdr:rowOff>38100</xdr:rowOff>
                  </from>
                  <to>
                    <xdr:col>5</xdr:col>
                    <xdr:colOff>933450</xdr:colOff>
                    <xdr:row>34</xdr:row>
                    <xdr:rowOff>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374650</xdr:colOff>
                    <xdr:row>34</xdr:row>
                    <xdr:rowOff>31750</xdr:rowOff>
                  </from>
                  <to>
                    <xdr:col>5</xdr:col>
                    <xdr:colOff>933450</xdr:colOff>
                    <xdr:row>35</xdr:row>
                    <xdr:rowOff>0</xdr:rowOff>
                  </to>
                </anchor>
              </controlPr>
            </control>
          </mc:Choice>
        </mc:AlternateContent>
        <mc:AlternateContent xmlns:mc="http://schemas.openxmlformats.org/markup-compatibility/2006">
          <mc:Choice Requires="x14">
            <control shapeId="40965" r:id="rId8" name="Check Box 5">
              <controlPr locked="0" defaultSize="0" autoFill="0" autoLine="0" autoPict="0">
                <anchor moveWithCells="1" sizeWithCells="1">
                  <from>
                    <xdr:col>1</xdr:col>
                    <xdr:colOff>381000</xdr:colOff>
                    <xdr:row>21</xdr:row>
                    <xdr:rowOff>6350</xdr:rowOff>
                  </from>
                  <to>
                    <xdr:col>5</xdr:col>
                    <xdr:colOff>76200</xdr:colOff>
                    <xdr:row>22</xdr:row>
                    <xdr:rowOff>44450</xdr:rowOff>
                  </to>
                </anchor>
              </controlPr>
            </control>
          </mc:Choice>
        </mc:AlternateContent>
        <mc:AlternateContent xmlns:mc="http://schemas.openxmlformats.org/markup-compatibility/2006">
          <mc:Choice Requires="x14">
            <control shapeId="40966" r:id="rId9" name="Check Box 6">
              <controlPr locked="0" defaultSize="0" autoFill="0" autoLine="0" autoPict="0">
                <anchor moveWithCells="1" sizeWithCells="1">
                  <from>
                    <xdr:col>1</xdr:col>
                    <xdr:colOff>381000</xdr:colOff>
                    <xdr:row>21</xdr:row>
                    <xdr:rowOff>317500</xdr:rowOff>
                  </from>
                  <to>
                    <xdr:col>3</xdr:col>
                    <xdr:colOff>279400</xdr:colOff>
                    <xdr:row>23</xdr:row>
                    <xdr:rowOff>76200</xdr:rowOff>
                  </to>
                </anchor>
              </controlPr>
            </control>
          </mc:Choice>
        </mc:AlternateContent>
        <mc:AlternateContent xmlns:mc="http://schemas.openxmlformats.org/markup-compatibility/2006">
          <mc:Choice Requires="x14">
            <control shapeId="40967" r:id="rId10" name="Check Box 7">
              <controlPr locked="0" defaultSize="0" autoFill="0" autoLine="0" autoPict="0">
                <anchor moveWithCells="1" sizeWithCells="1">
                  <from>
                    <xdr:col>1</xdr:col>
                    <xdr:colOff>381000</xdr:colOff>
                    <xdr:row>22</xdr:row>
                    <xdr:rowOff>336550</xdr:rowOff>
                  </from>
                  <to>
                    <xdr:col>3</xdr:col>
                    <xdr:colOff>279400</xdr:colOff>
                    <xdr:row>24</xdr:row>
                    <xdr:rowOff>76200</xdr:rowOff>
                  </to>
                </anchor>
              </controlPr>
            </control>
          </mc:Choice>
        </mc:AlternateContent>
        <mc:AlternateContent xmlns:mc="http://schemas.openxmlformats.org/markup-compatibility/2006">
          <mc:Choice Requires="x14">
            <control shapeId="40968" r:id="rId11" name="Check Box 8">
              <controlPr locked="0" defaultSize="0" autoFill="0" autoLine="0" autoPict="0">
                <anchor moveWithCells="1" sizeWithCells="1">
                  <from>
                    <xdr:col>1</xdr:col>
                    <xdr:colOff>381000</xdr:colOff>
                    <xdr:row>23</xdr:row>
                    <xdr:rowOff>234950</xdr:rowOff>
                  </from>
                  <to>
                    <xdr:col>6</xdr:col>
                    <xdr:colOff>76200</xdr:colOff>
                    <xdr:row>25</xdr:row>
                    <xdr:rowOff>50800</xdr:rowOff>
                  </to>
                </anchor>
              </controlPr>
            </control>
          </mc:Choice>
        </mc:AlternateContent>
        <mc:AlternateContent xmlns:mc="http://schemas.openxmlformats.org/markup-compatibility/2006">
          <mc:Choice Requires="x14">
            <control shapeId="40969" r:id="rId12" name="Check Box 9">
              <controlPr locked="0" defaultSize="0" autoFill="0" autoLine="0" autoPict="0">
                <anchor moveWithCells="1" sizeWithCells="1">
                  <from>
                    <xdr:col>1</xdr:col>
                    <xdr:colOff>381000</xdr:colOff>
                    <xdr:row>25</xdr:row>
                    <xdr:rowOff>31750</xdr:rowOff>
                  </from>
                  <to>
                    <xdr:col>3</xdr:col>
                    <xdr:colOff>279400</xdr:colOff>
                    <xdr:row>26</xdr:row>
                    <xdr:rowOff>50800</xdr:rowOff>
                  </to>
                </anchor>
              </controlPr>
            </control>
          </mc:Choice>
        </mc:AlternateContent>
        <mc:AlternateContent xmlns:mc="http://schemas.openxmlformats.org/markup-compatibility/2006">
          <mc:Choice Requires="x14">
            <control shapeId="40970" r:id="rId13" name="Check Box 10">
              <controlPr locked="0" defaultSize="0" autoFill="0" autoLine="0" autoPict="0">
                <anchor moveWithCells="1" sizeWithCells="1">
                  <from>
                    <xdr:col>1</xdr:col>
                    <xdr:colOff>381000</xdr:colOff>
                    <xdr:row>26</xdr:row>
                    <xdr:rowOff>31750</xdr:rowOff>
                  </from>
                  <to>
                    <xdr:col>3</xdr:col>
                    <xdr:colOff>298450</xdr:colOff>
                    <xdr:row>27</xdr:row>
                    <xdr:rowOff>0</xdr:rowOff>
                  </to>
                </anchor>
              </controlPr>
            </control>
          </mc:Choice>
        </mc:AlternateContent>
        <mc:AlternateContent xmlns:mc="http://schemas.openxmlformats.org/markup-compatibility/2006">
          <mc:Choice Requires="x14">
            <control shapeId="40971" r:id="rId14" name="Check Box 11">
              <controlPr locked="0" defaultSize="0" autoFill="0" autoLine="0" autoPict="0">
                <anchor moveWithCells="1" sizeWithCells="1">
                  <from>
                    <xdr:col>1</xdr:col>
                    <xdr:colOff>381000</xdr:colOff>
                    <xdr:row>27</xdr:row>
                    <xdr:rowOff>0</xdr:rowOff>
                  </from>
                  <to>
                    <xdr:col>3</xdr:col>
                    <xdr:colOff>279400</xdr:colOff>
                    <xdr:row>28</xdr:row>
                    <xdr:rowOff>50800</xdr:rowOff>
                  </to>
                </anchor>
              </controlPr>
            </control>
          </mc:Choice>
        </mc:AlternateContent>
        <mc:AlternateContent xmlns:mc="http://schemas.openxmlformats.org/markup-compatibility/2006">
          <mc:Choice Requires="x14">
            <control shapeId="40972" r:id="rId15" name="Check Box 12">
              <controlPr locked="0" defaultSize="0" autoFill="0" autoLine="0" autoPict="0">
                <anchor moveWithCells="1" sizeWithCells="1">
                  <from>
                    <xdr:col>1</xdr:col>
                    <xdr:colOff>381000</xdr:colOff>
                    <xdr:row>28</xdr:row>
                    <xdr:rowOff>31750</xdr:rowOff>
                  </from>
                  <to>
                    <xdr:col>3</xdr:col>
                    <xdr:colOff>279400</xdr:colOff>
                    <xdr:row>29</xdr:row>
                    <xdr:rowOff>50800</xdr:rowOff>
                  </to>
                </anchor>
              </controlPr>
            </control>
          </mc:Choice>
        </mc:AlternateContent>
        <mc:AlternateContent xmlns:mc="http://schemas.openxmlformats.org/markup-compatibility/2006">
          <mc:Choice Requires="x14">
            <control shapeId="40973" r:id="rId16" name="Check Box 13">
              <controlPr locked="0" defaultSize="0" autoFill="0" autoLine="0" autoPict="0">
                <anchor moveWithCells="1" sizeWithCells="1">
                  <from>
                    <xdr:col>1</xdr:col>
                    <xdr:colOff>381000</xdr:colOff>
                    <xdr:row>29</xdr:row>
                    <xdr:rowOff>38100</xdr:rowOff>
                  </from>
                  <to>
                    <xdr:col>3</xdr:col>
                    <xdr:colOff>279400</xdr:colOff>
                    <xdr:row>30</xdr:row>
                    <xdr:rowOff>69850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sizeWithCells="1">
                  <from>
                    <xdr:col>1</xdr:col>
                    <xdr:colOff>374650</xdr:colOff>
                    <xdr:row>37</xdr:row>
                    <xdr:rowOff>0</xdr:rowOff>
                  </from>
                  <to>
                    <xdr:col>2</xdr:col>
                    <xdr:colOff>2774950</xdr:colOff>
                    <xdr:row>38</xdr:row>
                    <xdr:rowOff>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sizeWithCells="1">
                  <from>
                    <xdr:col>1</xdr:col>
                    <xdr:colOff>381000</xdr:colOff>
                    <xdr:row>39</xdr:row>
                    <xdr:rowOff>146050</xdr:rowOff>
                  </from>
                  <to>
                    <xdr:col>6</xdr:col>
                    <xdr:colOff>520700</xdr:colOff>
                    <xdr:row>41</xdr:row>
                    <xdr:rowOff>146050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xdr:col>
                    <xdr:colOff>381000</xdr:colOff>
                    <xdr:row>39</xdr:row>
                    <xdr:rowOff>12700</xdr:rowOff>
                  </from>
                  <to>
                    <xdr:col>5</xdr:col>
                    <xdr:colOff>787400</xdr:colOff>
                    <xdr:row>40</xdr:row>
                    <xdr:rowOff>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xdr:col>
                    <xdr:colOff>381000</xdr:colOff>
                    <xdr:row>38</xdr:row>
                    <xdr:rowOff>12700</xdr:rowOff>
                  </from>
                  <to>
                    <xdr:col>5</xdr:col>
                    <xdr:colOff>787400</xdr:colOff>
                    <xdr:row>39</xdr:row>
                    <xdr:rowOff>0</xdr:rowOff>
                  </to>
                </anchor>
              </controlPr>
            </control>
          </mc:Choice>
        </mc:AlternateContent>
        <mc:AlternateContent xmlns:mc="http://schemas.openxmlformats.org/markup-compatibility/2006">
          <mc:Choice Requires="x14">
            <control shapeId="40978" r:id="rId21" name="Check Box 18">
              <controlPr locked="0" defaultSize="0" autoFill="0" autoLine="0" autoPict="0">
                <anchor moveWithCells="1" sizeWithCells="1">
                  <from>
                    <xdr:col>1</xdr:col>
                    <xdr:colOff>381000</xdr:colOff>
                    <xdr:row>41</xdr:row>
                    <xdr:rowOff>0</xdr:rowOff>
                  </from>
                  <to>
                    <xdr:col>3</xdr:col>
                    <xdr:colOff>279400</xdr:colOff>
                    <xdr:row>42</xdr:row>
                    <xdr:rowOff>38100</xdr:rowOff>
                  </to>
                </anchor>
              </controlPr>
            </control>
          </mc:Choice>
        </mc:AlternateContent>
        <mc:AlternateContent xmlns:mc="http://schemas.openxmlformats.org/markup-compatibility/2006">
          <mc:Choice Requires="x14">
            <control shapeId="40979" r:id="rId22" name="Check Box 19">
              <controlPr locked="0" defaultSize="0" autoFill="0" autoLine="0" autoPict="0">
                <anchor moveWithCells="1" sizeWithCells="1">
                  <from>
                    <xdr:col>1</xdr:col>
                    <xdr:colOff>381000</xdr:colOff>
                    <xdr:row>42</xdr:row>
                    <xdr:rowOff>0</xdr:rowOff>
                  </from>
                  <to>
                    <xdr:col>3</xdr:col>
                    <xdr:colOff>279400</xdr:colOff>
                    <xdr:row>43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0AB5E-7E8E-48DB-A719-2493A3278B5A}">
  <sheetPr codeName="Sheet14"/>
  <dimension ref="A1:K82"/>
  <sheetViews>
    <sheetView showGridLines="0" topLeftCell="B1" zoomScaleNormal="100" workbookViewId="0">
      <selection activeCell="B1" sqref="B1"/>
    </sheetView>
  </sheetViews>
  <sheetFormatPr defaultColWidth="0" defaultRowHeight="14.5" customHeight="1" zeroHeight="1"/>
  <cols>
    <col min="1" max="1" width="0.453125" hidden="1" customWidth="1"/>
    <col min="2" max="2" width="5.7265625" style="277" customWidth="1"/>
    <col min="3" max="3" width="27.7265625" customWidth="1"/>
    <col min="4" max="4" width="22.7265625" customWidth="1"/>
    <col min="5" max="5" width="14.7265625" customWidth="1"/>
    <col min="6" max="6" width="11.54296875" customWidth="1"/>
    <col min="7" max="7" width="20.54296875" customWidth="1"/>
    <col min="8" max="8" width="28.54296875" customWidth="1"/>
    <col min="9" max="10" width="9.1796875" customWidth="1"/>
    <col min="11" max="11" width="29.54296875" customWidth="1"/>
    <col min="12" max="12" width="9.1796875" hidden="1" customWidth="1"/>
    <col min="13" max="16384" width="9.1796875" hidden="1"/>
  </cols>
  <sheetData>
    <row r="1" spans="2:11" ht="53.25" customHeight="1">
      <c r="B1" s="247" t="str">
        <f>Development!C4&amp;" Commercial Efficiency Program"</f>
        <v>2024 Commercial Efficiency Program</v>
      </c>
      <c r="C1" s="247"/>
      <c r="D1" s="248"/>
      <c r="E1" s="248"/>
      <c r="F1" s="248"/>
      <c r="G1" s="248"/>
      <c r="H1" s="249"/>
      <c r="I1" s="247"/>
      <c r="J1" s="251"/>
      <c r="K1" s="251"/>
    </row>
    <row r="2" spans="2:11" ht="38.25" customHeight="1" thickBot="1">
      <c r="B2" s="287" t="s">
        <v>384</v>
      </c>
      <c r="C2" s="288"/>
      <c r="D2" s="289"/>
      <c r="E2" s="289"/>
      <c r="F2" s="289"/>
      <c r="G2" s="289"/>
      <c r="H2" s="287"/>
      <c r="I2" s="288"/>
      <c r="J2" s="290"/>
      <c r="K2" s="290"/>
    </row>
    <row r="3" spans="2:11" ht="35.25" customHeight="1" thickTop="1">
      <c r="B3" s="498" t="s">
        <v>383</v>
      </c>
      <c r="C3" s="498"/>
      <c r="D3" s="498"/>
      <c r="E3" s="498"/>
      <c r="F3" s="498"/>
      <c r="G3" s="498"/>
      <c r="H3" s="498"/>
      <c r="I3" s="498"/>
      <c r="J3" s="498"/>
      <c r="K3" s="498"/>
    </row>
    <row r="4" spans="2:11" s="320" customFormat="1" ht="20.25" customHeight="1" thickBot="1">
      <c r="B4" s="499" t="s">
        <v>395</v>
      </c>
      <c r="C4" s="499"/>
      <c r="D4" s="499"/>
      <c r="E4" s="499"/>
      <c r="F4" s="499"/>
      <c r="G4" s="499"/>
      <c r="H4" s="499"/>
      <c r="I4" s="499"/>
      <c r="J4" s="499"/>
      <c r="K4" s="499"/>
    </row>
    <row r="5" spans="2:11" ht="16" customHeight="1">
      <c r="B5" s="291" t="s">
        <v>113</v>
      </c>
      <c r="C5" s="171" t="s">
        <v>328</v>
      </c>
      <c r="D5" s="171"/>
      <c r="E5" s="171"/>
      <c r="F5" s="171"/>
      <c r="G5" s="171"/>
      <c r="H5" s="325"/>
      <c r="I5" s="325"/>
      <c r="J5" s="325"/>
      <c r="K5" s="172"/>
    </row>
    <row r="6" spans="2:11" ht="18.649999999999999" customHeight="1">
      <c r="B6" s="291" t="s">
        <v>113</v>
      </c>
      <c r="C6" s="171" t="s">
        <v>396</v>
      </c>
      <c r="D6" s="171"/>
      <c r="E6" s="171"/>
      <c r="F6" s="171"/>
      <c r="G6" s="171"/>
      <c r="H6" s="325"/>
      <c r="I6" s="325"/>
      <c r="J6" s="325"/>
      <c r="K6" s="172"/>
    </row>
    <row r="7" spans="2:11" ht="34.5" customHeight="1">
      <c r="B7" s="291" t="s">
        <v>113</v>
      </c>
      <c r="C7" s="497" t="s">
        <v>329</v>
      </c>
      <c r="D7" s="497"/>
      <c r="E7" s="497"/>
      <c r="F7" s="497"/>
      <c r="G7" s="497"/>
      <c r="H7" s="497"/>
      <c r="I7" s="497"/>
      <c r="J7" s="497"/>
      <c r="K7" s="497"/>
    </row>
    <row r="8" spans="2:11" ht="32.25" customHeight="1">
      <c r="B8" s="291" t="s">
        <v>113</v>
      </c>
      <c r="C8" s="497" t="s">
        <v>330</v>
      </c>
      <c r="D8" s="497"/>
      <c r="E8" s="497"/>
      <c r="F8" s="497"/>
      <c r="G8" s="497"/>
      <c r="H8" s="497"/>
      <c r="I8" s="497"/>
      <c r="J8" s="497"/>
      <c r="K8" s="497"/>
    </row>
    <row r="9" spans="2:11" s="200" customFormat="1" ht="33.65" customHeight="1">
      <c r="B9" s="326" t="s">
        <v>113</v>
      </c>
      <c r="C9" s="497" t="s">
        <v>382</v>
      </c>
      <c r="D9" s="497"/>
      <c r="E9" s="497"/>
      <c r="F9" s="497"/>
      <c r="G9" s="497"/>
      <c r="H9" s="497"/>
      <c r="I9" s="497"/>
      <c r="J9" s="497"/>
      <c r="K9" s="497"/>
    </row>
    <row r="10" spans="2:11" ht="19" customHeight="1">
      <c r="B10" s="326" t="s">
        <v>113</v>
      </c>
      <c r="C10" s="500" t="s">
        <v>331</v>
      </c>
      <c r="D10" s="501"/>
      <c r="E10" s="501"/>
      <c r="F10" s="501"/>
      <c r="G10" s="501"/>
      <c r="H10" s="501"/>
      <c r="I10" s="501"/>
      <c r="J10" s="501"/>
      <c r="K10" s="501"/>
    </row>
    <row r="11" spans="2:11" s="320" customFormat="1" ht="21.75" customHeight="1" thickBot="1">
      <c r="B11" s="499" t="s">
        <v>332</v>
      </c>
      <c r="C11" s="499"/>
      <c r="D11" s="499"/>
      <c r="E11" s="499"/>
      <c r="F11" s="499"/>
      <c r="G11" s="499"/>
      <c r="H11" s="499"/>
      <c r="I11" s="499"/>
      <c r="J11" s="499"/>
      <c r="K11" s="499"/>
    </row>
    <row r="12" spans="2:11" ht="18.75" customHeight="1">
      <c r="B12" s="291" t="s">
        <v>113</v>
      </c>
      <c r="C12" s="497" t="s">
        <v>333</v>
      </c>
      <c r="D12" s="497"/>
      <c r="E12" s="497"/>
      <c r="F12" s="497"/>
      <c r="G12" s="497"/>
      <c r="H12" s="497"/>
      <c r="I12" s="497"/>
      <c r="J12" s="497"/>
      <c r="K12" s="497"/>
    </row>
    <row r="13" spans="2:11" ht="31.5" customHeight="1">
      <c r="B13" s="291" t="s">
        <v>113</v>
      </c>
      <c r="C13" s="497" t="s">
        <v>397</v>
      </c>
      <c r="D13" s="497"/>
      <c r="E13" s="497"/>
      <c r="F13" s="497"/>
      <c r="G13" s="497"/>
      <c r="H13" s="497"/>
      <c r="I13" s="497"/>
      <c r="J13" s="497"/>
      <c r="K13" s="497"/>
    </row>
    <row r="14" spans="2:11" ht="33.75" customHeight="1">
      <c r="B14" s="291" t="s">
        <v>113</v>
      </c>
      <c r="C14" s="497" t="s">
        <v>334</v>
      </c>
      <c r="D14" s="497"/>
      <c r="E14" s="497"/>
      <c r="F14" s="497"/>
      <c r="G14" s="497"/>
      <c r="H14" s="497"/>
      <c r="I14" s="497"/>
      <c r="J14" s="497"/>
      <c r="K14" s="497"/>
    </row>
    <row r="15" spans="2:11" ht="5.25" customHeight="1">
      <c r="B15" s="291"/>
      <c r="C15" s="324"/>
      <c r="D15" s="324"/>
      <c r="E15" s="173"/>
      <c r="F15" s="173"/>
      <c r="G15" s="173"/>
      <c r="H15" s="173"/>
      <c r="I15" s="173"/>
      <c r="J15" s="173"/>
      <c r="K15" s="174"/>
    </row>
    <row r="16" spans="2:11" s="320" customFormat="1" ht="18.5" thickBot="1">
      <c r="B16" s="499" t="s">
        <v>335</v>
      </c>
      <c r="C16" s="499"/>
      <c r="D16" s="499"/>
      <c r="E16" s="499"/>
      <c r="F16" s="499"/>
      <c r="G16" s="499"/>
      <c r="H16" s="499"/>
      <c r="I16" s="499"/>
      <c r="J16" s="499"/>
      <c r="K16" s="499"/>
    </row>
    <row r="17" spans="2:11" ht="33" customHeight="1">
      <c r="B17" s="291" t="s">
        <v>336</v>
      </c>
      <c r="C17" s="497" t="s">
        <v>337</v>
      </c>
      <c r="D17" s="497"/>
      <c r="E17" s="497"/>
      <c r="F17" s="497"/>
      <c r="G17" s="497"/>
      <c r="H17" s="497"/>
      <c r="I17" s="497"/>
      <c r="J17" s="497"/>
      <c r="K17" s="497"/>
    </row>
    <row r="18" spans="2:11">
      <c r="B18" s="291" t="s">
        <v>338</v>
      </c>
      <c r="C18" s="324" t="s">
        <v>339</v>
      </c>
      <c r="D18" s="324"/>
      <c r="E18" s="175"/>
      <c r="F18" s="175"/>
      <c r="G18" s="175"/>
      <c r="H18" s="175"/>
      <c r="I18" s="171"/>
      <c r="J18" s="171"/>
      <c r="K18" s="171"/>
    </row>
    <row r="19" spans="2:11" ht="14.5" customHeight="1">
      <c r="B19" s="291" t="s">
        <v>340</v>
      </c>
      <c r="C19" s="324" t="s">
        <v>377</v>
      </c>
      <c r="D19" s="324"/>
      <c r="E19" s="175"/>
      <c r="F19" s="175"/>
      <c r="G19" s="175"/>
      <c r="H19" s="175"/>
      <c r="I19" s="171"/>
      <c r="J19" s="171"/>
      <c r="K19" s="171"/>
    </row>
    <row r="20" spans="2:11" ht="14.5" customHeight="1">
      <c r="B20" s="291"/>
      <c r="C20" s="497" t="s">
        <v>341</v>
      </c>
      <c r="D20" s="497"/>
      <c r="E20" s="497"/>
      <c r="F20" s="497"/>
      <c r="G20" s="497"/>
      <c r="H20" s="497"/>
      <c r="I20" s="497"/>
      <c r="J20" s="497"/>
      <c r="K20" s="497"/>
    </row>
    <row r="21" spans="2:11" ht="33" customHeight="1">
      <c r="B21" s="291"/>
      <c r="C21" s="497" t="s">
        <v>342</v>
      </c>
      <c r="D21" s="497"/>
      <c r="E21" s="497"/>
      <c r="F21" s="497"/>
      <c r="G21" s="497"/>
      <c r="H21" s="497"/>
      <c r="I21" s="497"/>
      <c r="J21" s="497"/>
      <c r="K21" s="497"/>
    </row>
    <row r="22" spans="2:11">
      <c r="B22" s="291" t="s">
        <v>343</v>
      </c>
      <c r="C22" s="507" t="s">
        <v>344</v>
      </c>
      <c r="D22" s="508"/>
      <c r="E22" s="508"/>
      <c r="F22" s="508"/>
      <c r="G22" s="508"/>
      <c r="H22" s="508"/>
      <c r="I22" s="508"/>
      <c r="J22" s="508"/>
      <c r="K22" s="508"/>
    </row>
    <row r="23" spans="2:11" ht="15.65" customHeight="1">
      <c r="B23" s="291"/>
      <c r="C23" s="327" t="s">
        <v>378</v>
      </c>
      <c r="D23" s="324"/>
      <c r="E23" s="175"/>
      <c r="F23" s="175"/>
      <c r="G23" s="175"/>
      <c r="H23" s="175"/>
      <c r="I23" s="171"/>
      <c r="J23" s="171"/>
      <c r="K23" s="171"/>
    </row>
    <row r="24" spans="2:11">
      <c r="B24" s="291" t="s">
        <v>345</v>
      </c>
      <c r="C24" s="497" t="s">
        <v>346</v>
      </c>
      <c r="D24" s="497"/>
      <c r="E24" s="497"/>
      <c r="F24" s="497"/>
      <c r="G24" s="497"/>
      <c r="H24" s="497"/>
      <c r="I24" s="497"/>
      <c r="J24" s="497"/>
      <c r="K24" s="497"/>
    </row>
    <row r="25" spans="2:11" ht="19" customHeight="1">
      <c r="B25" s="291" t="s">
        <v>347</v>
      </c>
      <c r="C25" s="324" t="s">
        <v>348</v>
      </c>
      <c r="D25" s="324"/>
      <c r="E25" s="175"/>
      <c r="F25" s="175"/>
      <c r="G25" s="175"/>
      <c r="H25" s="175"/>
      <c r="I25" s="171"/>
      <c r="J25" s="171"/>
      <c r="K25" s="171"/>
    </row>
    <row r="26" spans="2:11" ht="16.5" customHeight="1">
      <c r="B26" s="291" t="s">
        <v>349</v>
      </c>
      <c r="C26" s="497" t="s">
        <v>379</v>
      </c>
      <c r="D26" s="497"/>
      <c r="E26" s="497"/>
      <c r="F26" s="497"/>
      <c r="G26" s="497"/>
      <c r="H26" s="497"/>
      <c r="I26" s="497"/>
      <c r="J26" s="497"/>
      <c r="K26" s="497"/>
    </row>
    <row r="27" spans="2:11" ht="16.5" customHeight="1">
      <c r="B27" s="291" t="s">
        <v>350</v>
      </c>
      <c r="C27" s="497" t="s">
        <v>351</v>
      </c>
      <c r="D27" s="497"/>
      <c r="E27" s="497"/>
      <c r="F27" s="497"/>
      <c r="G27" s="497"/>
      <c r="H27" s="497"/>
      <c r="I27" s="497"/>
      <c r="J27" s="497"/>
      <c r="K27" s="497"/>
    </row>
    <row r="28" spans="2:11" ht="16.5" customHeight="1">
      <c r="B28" s="291"/>
      <c r="C28" s="497" t="s">
        <v>352</v>
      </c>
      <c r="D28" s="497"/>
      <c r="E28" s="497"/>
      <c r="F28" s="497"/>
      <c r="G28" s="497"/>
      <c r="H28" s="497"/>
      <c r="I28" s="497"/>
      <c r="J28" s="497"/>
      <c r="K28" s="497"/>
    </row>
    <row r="29" spans="2:11">
      <c r="B29" s="291"/>
      <c r="C29" s="497" t="s">
        <v>353</v>
      </c>
      <c r="D29" s="497"/>
      <c r="E29" s="497"/>
      <c r="F29" s="497"/>
      <c r="G29" s="497"/>
      <c r="H29" s="497"/>
      <c r="I29" s="497"/>
      <c r="J29" s="497"/>
      <c r="K29" s="497"/>
    </row>
    <row r="30" spans="2:11" ht="3.75" customHeight="1">
      <c r="B30" s="291"/>
      <c r="C30" s="323"/>
      <c r="D30" s="324"/>
      <c r="E30" s="175"/>
      <c r="F30" s="175"/>
      <c r="G30" s="175"/>
      <c r="H30" s="175"/>
      <c r="I30" s="171"/>
      <c r="J30" s="172"/>
      <c r="K30" s="172"/>
    </row>
    <row r="31" spans="2:11" s="320" customFormat="1" ht="18.5" thickBot="1">
      <c r="B31" s="499" t="s">
        <v>398</v>
      </c>
      <c r="C31" s="499"/>
      <c r="D31" s="499"/>
      <c r="E31" s="499"/>
      <c r="F31" s="499"/>
      <c r="G31" s="499"/>
      <c r="H31" s="499"/>
      <c r="I31" s="499"/>
      <c r="J31" s="499"/>
      <c r="K31" s="499"/>
    </row>
    <row r="32" spans="2:11" ht="18">
      <c r="B32" s="328" t="s">
        <v>400</v>
      </c>
      <c r="D32" s="176"/>
      <c r="E32" s="176"/>
      <c r="F32" s="176"/>
      <c r="G32" s="176"/>
      <c r="H32" s="176"/>
      <c r="I32" s="176"/>
      <c r="J32" s="176"/>
      <c r="K32" s="176"/>
    </row>
    <row r="33" spans="2:11" ht="18">
      <c r="B33" s="291" t="s">
        <v>113</v>
      </c>
      <c r="C33" s="171" t="s">
        <v>399</v>
      </c>
      <c r="D33" s="176"/>
      <c r="E33" s="176"/>
      <c r="F33" s="176"/>
      <c r="G33" s="176"/>
      <c r="H33" s="176"/>
      <c r="I33" s="176"/>
      <c r="J33" s="176"/>
      <c r="K33" s="176"/>
    </row>
    <row r="34" spans="2:11" ht="18">
      <c r="B34" s="291" t="s">
        <v>113</v>
      </c>
      <c r="C34" s="171" t="s">
        <v>354</v>
      </c>
      <c r="D34" s="176"/>
      <c r="E34" s="176"/>
      <c r="F34" s="176"/>
      <c r="G34" s="176"/>
      <c r="H34" s="176"/>
      <c r="I34" s="176"/>
      <c r="J34" s="176"/>
      <c r="K34" s="176"/>
    </row>
    <row r="35" spans="2:11" ht="18">
      <c r="B35" s="291" t="s">
        <v>113</v>
      </c>
      <c r="C35" s="171" t="s">
        <v>380</v>
      </c>
      <c r="D35" s="176"/>
      <c r="E35" s="176"/>
      <c r="F35" s="176"/>
      <c r="G35" s="176"/>
      <c r="H35" s="176"/>
      <c r="I35" s="176"/>
      <c r="J35" s="176"/>
      <c r="K35" s="176"/>
    </row>
    <row r="36" spans="2:11" ht="15.65" customHeight="1">
      <c r="B36" s="291" t="s">
        <v>113</v>
      </c>
      <c r="C36" s="171" t="s">
        <v>355</v>
      </c>
      <c r="D36" s="171"/>
      <c r="E36" s="175"/>
      <c r="F36" s="172"/>
      <c r="G36" s="172"/>
      <c r="H36" s="172"/>
      <c r="I36" s="172"/>
      <c r="J36" s="172"/>
      <c r="K36" s="172"/>
    </row>
    <row r="37" spans="2:11" ht="17.5" customHeight="1">
      <c r="B37" s="291"/>
      <c r="C37" s="177" t="s">
        <v>356</v>
      </c>
      <c r="D37" s="171"/>
      <c r="E37" s="175"/>
      <c r="F37" s="172"/>
      <c r="G37" s="172"/>
      <c r="H37" s="172"/>
      <c r="I37" s="172"/>
      <c r="J37" s="172"/>
      <c r="K37" s="172"/>
    </row>
    <row r="38" spans="2:11" ht="31" customHeight="1">
      <c r="B38" s="291" t="s">
        <v>113</v>
      </c>
      <c r="C38" s="497" t="s">
        <v>357</v>
      </c>
      <c r="D38" s="497"/>
      <c r="E38" s="497"/>
      <c r="F38" s="497"/>
      <c r="G38" s="497"/>
      <c r="H38" s="497"/>
      <c r="I38" s="497"/>
      <c r="J38" s="497"/>
      <c r="K38" s="497"/>
    </row>
    <row r="39" spans="2:11" ht="17.149999999999999" customHeight="1">
      <c r="B39" s="291" t="s">
        <v>113</v>
      </c>
      <c r="C39" s="178" t="s">
        <v>358</v>
      </c>
      <c r="D39" s="179"/>
      <c r="E39" s="179"/>
      <c r="F39" s="172"/>
      <c r="G39" s="179"/>
      <c r="H39" s="179"/>
      <c r="I39" s="179"/>
      <c r="J39" s="179"/>
      <c r="K39" s="172"/>
    </row>
    <row r="40" spans="2:11" ht="16" customHeight="1">
      <c r="B40" s="291" t="s">
        <v>113</v>
      </c>
      <c r="C40" s="178" t="s">
        <v>359</v>
      </c>
      <c r="D40" s="179"/>
      <c r="E40" s="179"/>
      <c r="F40" s="172"/>
      <c r="G40" s="179"/>
      <c r="H40" s="179"/>
      <c r="I40" s="179"/>
      <c r="J40" s="179"/>
      <c r="K40" s="172"/>
    </row>
    <row r="41" spans="2:11" s="320" customFormat="1" ht="18.5" thickBot="1">
      <c r="B41" s="278" t="s">
        <v>132</v>
      </c>
      <c r="C41" s="95"/>
      <c r="D41" s="96"/>
      <c r="E41" s="95"/>
      <c r="F41" s="95"/>
      <c r="G41" s="97"/>
      <c r="H41" s="329"/>
      <c r="I41" s="329"/>
      <c r="J41" s="329"/>
    </row>
    <row r="42" spans="2:11" ht="24" customHeight="1">
      <c r="C42" s="99" t="s">
        <v>133</v>
      </c>
      <c r="E42" s="100"/>
      <c r="F42" s="78"/>
      <c r="G42" s="99" t="s">
        <v>134</v>
      </c>
      <c r="J42" s="99" t="s">
        <v>135</v>
      </c>
    </row>
    <row r="43" spans="2:11" ht="18.649999999999999" customHeight="1">
      <c r="B43" s="125"/>
      <c r="C43" s="46"/>
      <c r="E43" s="46"/>
      <c r="F43" s="46"/>
      <c r="G43" s="1" t="s">
        <v>138</v>
      </c>
      <c r="J43" s="1" t="s">
        <v>374</v>
      </c>
    </row>
    <row r="44" spans="2:11" ht="18.649999999999999" customHeight="1">
      <c r="B44" s="125"/>
      <c r="C44" s="46"/>
      <c r="E44" s="46"/>
      <c r="F44" s="46"/>
      <c r="G44" s="1" t="s">
        <v>138</v>
      </c>
      <c r="J44" s="1" t="s">
        <v>374</v>
      </c>
    </row>
    <row r="45" spans="2:11" ht="18.649999999999999" customHeight="1">
      <c r="B45" s="125"/>
      <c r="C45" s="46"/>
      <c r="E45" s="46"/>
      <c r="F45" s="46"/>
      <c r="G45" s="1" t="s">
        <v>248</v>
      </c>
      <c r="J45" s="1" t="s">
        <v>374</v>
      </c>
    </row>
    <row r="46" spans="2:11" ht="18.649999999999999" customHeight="1">
      <c r="B46" s="125"/>
      <c r="C46" s="46"/>
      <c r="E46" s="46"/>
      <c r="F46" s="46"/>
      <c r="G46" s="1" t="s">
        <v>138</v>
      </c>
      <c r="J46" s="1" t="s">
        <v>374</v>
      </c>
    </row>
    <row r="47" spans="2:11" ht="18.649999999999999" customHeight="1">
      <c r="B47" s="125"/>
      <c r="C47" s="1"/>
      <c r="E47" s="16"/>
      <c r="F47" s="46"/>
      <c r="G47" s="16" t="s">
        <v>139</v>
      </c>
      <c r="J47" s="1" t="s">
        <v>374</v>
      </c>
    </row>
    <row r="48" spans="2:11" ht="18.649999999999999" customHeight="1">
      <c r="B48" s="125"/>
      <c r="C48" s="46"/>
      <c r="E48" s="16"/>
      <c r="F48" s="46"/>
      <c r="G48" s="1" t="s">
        <v>138</v>
      </c>
      <c r="J48" s="1" t="s">
        <v>374</v>
      </c>
    </row>
    <row r="49" spans="1:11" ht="18.649999999999999" customHeight="1">
      <c r="B49" s="125"/>
      <c r="C49" s="46"/>
      <c r="E49" s="46"/>
      <c r="F49" s="46"/>
      <c r="G49" s="1" t="s">
        <v>138</v>
      </c>
      <c r="J49" s="1" t="s">
        <v>374</v>
      </c>
    </row>
    <row r="50" spans="1:11" ht="18.649999999999999" customHeight="1">
      <c r="B50" s="125"/>
      <c r="C50" s="46"/>
      <c r="E50" s="46"/>
      <c r="F50" s="46"/>
      <c r="G50" s="1" t="s">
        <v>138</v>
      </c>
      <c r="J50" s="94" t="s">
        <v>375</v>
      </c>
    </row>
    <row r="51" spans="1:11" ht="18.649999999999999" customHeight="1">
      <c r="B51" s="101"/>
      <c r="C51" s="102"/>
      <c r="E51" s="103"/>
      <c r="F51" s="102"/>
      <c r="G51" s="1" t="s">
        <v>138</v>
      </c>
      <c r="J51" s="94" t="s">
        <v>375</v>
      </c>
    </row>
    <row r="52" spans="1:11">
      <c r="B52" s="101"/>
      <c r="C52" s="102"/>
      <c r="E52" s="102"/>
      <c r="F52" s="102"/>
      <c r="G52" s="94"/>
      <c r="J52" s="94"/>
    </row>
    <row r="53" spans="1:11" s="320" customFormat="1" ht="18.5" thickBot="1">
      <c r="B53" s="278" t="s">
        <v>376</v>
      </c>
      <c r="C53" s="96"/>
      <c r="E53" s="95"/>
      <c r="F53" s="97"/>
      <c r="G53" s="95"/>
      <c r="J53" s="95"/>
    </row>
    <row r="54" spans="1:11" ht="18">
      <c r="C54" s="99" t="s">
        <v>133</v>
      </c>
      <c r="E54" s="195"/>
      <c r="F54" s="197"/>
      <c r="G54" s="195"/>
      <c r="J54" s="195"/>
    </row>
    <row r="55" spans="1:11" ht="6" customHeight="1">
      <c r="B55" s="98"/>
      <c r="C55" s="196"/>
      <c r="E55" s="195"/>
      <c r="F55" s="197"/>
      <c r="G55" s="195"/>
      <c r="J55" s="195"/>
    </row>
    <row r="56" spans="1:11">
      <c r="A56" s="178"/>
      <c r="B56" s="171"/>
      <c r="F56" s="178"/>
      <c r="G56" s="199" t="s">
        <v>138</v>
      </c>
      <c r="H56" s="178"/>
      <c r="J56" s="90" t="s">
        <v>374</v>
      </c>
    </row>
    <row r="57" spans="1:11" ht="21" customHeight="1">
      <c r="A57" s="178"/>
      <c r="B57" s="171"/>
      <c r="F57" s="178"/>
      <c r="G57" s="1" t="s">
        <v>138</v>
      </c>
      <c r="H57" s="178"/>
      <c r="J57" s="198" t="s">
        <v>375</v>
      </c>
    </row>
    <row r="58" spans="1:11" s="1" customFormat="1" ht="18.75" customHeight="1">
      <c r="B58" s="110"/>
      <c r="C58" s="46"/>
      <c r="E58" s="46"/>
      <c r="F58" s="46"/>
    </row>
    <row r="59" spans="1:11" s="1" customFormat="1" ht="30.65" customHeight="1">
      <c r="B59" s="462" t="s">
        <v>145</v>
      </c>
      <c r="C59" s="462"/>
      <c r="D59" s="462"/>
      <c r="E59" s="462"/>
      <c r="F59" s="462"/>
      <c r="G59" s="462"/>
    </row>
    <row r="60" spans="1:11">
      <c r="B60" s="78"/>
      <c r="C60" s="78"/>
      <c r="D60" s="94"/>
      <c r="E60" s="78"/>
      <c r="F60" s="78"/>
      <c r="G60" s="94"/>
    </row>
    <row r="61" spans="1:11" ht="21" customHeight="1">
      <c r="D61" s="468" t="s">
        <v>144</v>
      </c>
      <c r="E61" s="468"/>
      <c r="F61" s="468"/>
      <c r="G61" s="469"/>
      <c r="H61" s="47"/>
      <c r="I61" s="107" t="s">
        <v>111</v>
      </c>
    </row>
    <row r="62" spans="1:11" ht="21" customHeight="1">
      <c r="F62" s="310"/>
      <c r="G62" s="310"/>
      <c r="H62" s="311"/>
      <c r="I62" s="107"/>
    </row>
    <row r="63" spans="1:11" ht="3.75" customHeight="1">
      <c r="B63" s="291"/>
      <c r="C63" s="171"/>
      <c r="D63" s="171"/>
      <c r="E63" s="173"/>
      <c r="F63" s="173"/>
      <c r="G63" s="173"/>
      <c r="H63" s="173"/>
      <c r="I63" s="173"/>
      <c r="J63" s="173"/>
      <c r="K63" s="173"/>
    </row>
    <row r="64" spans="1:11" ht="18">
      <c r="B64" s="509" t="s">
        <v>360</v>
      </c>
      <c r="C64" s="509"/>
      <c r="D64" s="509"/>
      <c r="E64" s="509"/>
      <c r="F64" s="509"/>
      <c r="G64" s="509"/>
      <c r="H64" s="509"/>
      <c r="I64" s="509"/>
      <c r="J64" s="509"/>
      <c r="K64" s="509"/>
    </row>
    <row r="65" spans="2:11" ht="18">
      <c r="B65" s="292"/>
      <c r="C65" s="182" t="s">
        <v>361</v>
      </c>
      <c r="D65" s="182"/>
      <c r="E65" s="180"/>
      <c r="F65" s="181" t="s">
        <v>362</v>
      </c>
      <c r="G65" s="176"/>
      <c r="H65" s="176"/>
      <c r="I65" s="176"/>
      <c r="J65" s="176"/>
      <c r="K65" s="176"/>
    </row>
    <row r="66" spans="2:11" ht="7.5" customHeight="1">
      <c r="B66" s="292"/>
      <c r="C66" s="182"/>
      <c r="D66" s="182"/>
      <c r="E66" s="183"/>
      <c r="F66" s="176"/>
      <c r="G66" s="176"/>
      <c r="H66" s="176"/>
      <c r="I66" s="176"/>
      <c r="J66" s="176"/>
      <c r="K66" s="176"/>
    </row>
    <row r="67" spans="2:11" ht="8.25" customHeight="1" thickBot="1">
      <c r="B67" s="291"/>
      <c r="C67" s="173"/>
      <c r="D67" s="173"/>
      <c r="E67" s="173"/>
      <c r="F67" s="173"/>
      <c r="G67" s="173"/>
      <c r="H67" s="173"/>
      <c r="I67" s="173"/>
      <c r="J67" s="178"/>
      <c r="K67" s="171"/>
    </row>
    <row r="68" spans="2:11" ht="21" customHeight="1">
      <c r="B68" s="291"/>
      <c r="C68" s="502" t="s">
        <v>363</v>
      </c>
      <c r="D68" s="503"/>
      <c r="E68" s="502" t="s">
        <v>364</v>
      </c>
      <c r="F68" s="503"/>
      <c r="G68" s="184" t="s">
        <v>365</v>
      </c>
      <c r="H68" s="504" t="s">
        <v>366</v>
      </c>
      <c r="I68" s="505"/>
      <c r="J68" s="506"/>
    </row>
    <row r="69" spans="2:11" ht="64.5" customHeight="1" thickBot="1">
      <c r="B69" s="291"/>
      <c r="C69" s="514" t="s">
        <v>367</v>
      </c>
      <c r="D69" s="515"/>
      <c r="E69" s="516" t="s">
        <v>368</v>
      </c>
      <c r="F69" s="517"/>
      <c r="G69" s="185">
        <f>ROUND(IF(0.25*E65&lt;12500,0.25*E65,12500),0)</f>
        <v>0</v>
      </c>
      <c r="H69" s="518" t="s">
        <v>389</v>
      </c>
      <c r="I69" s="519"/>
      <c r="J69" s="520"/>
    </row>
    <row r="70" spans="2:11" ht="64.5" customHeight="1" thickTop="1" thickBot="1">
      <c r="B70" s="291"/>
      <c r="C70" s="521" t="s">
        <v>369</v>
      </c>
      <c r="D70" s="522"/>
      <c r="E70" s="523" t="s">
        <v>370</v>
      </c>
      <c r="F70" s="524"/>
      <c r="G70" s="186">
        <f>ROUND(IF(0.75*E65&lt;37500,0.75*E65,37500),0)</f>
        <v>0</v>
      </c>
      <c r="H70" s="525" t="s">
        <v>381</v>
      </c>
      <c r="I70" s="526"/>
      <c r="J70" s="527"/>
    </row>
    <row r="71" spans="2:11" ht="9" customHeight="1" thickBot="1">
      <c r="B71" s="291"/>
      <c r="C71" s="171"/>
      <c r="D71" s="171"/>
      <c r="E71" s="178"/>
      <c r="F71" s="178"/>
      <c r="G71" s="178"/>
      <c r="H71" s="178"/>
      <c r="I71" s="178"/>
      <c r="J71" s="178"/>
      <c r="K71" s="171"/>
    </row>
    <row r="72" spans="2:11" ht="45" customHeight="1" thickBot="1">
      <c r="B72" s="291"/>
      <c r="C72" s="174"/>
      <c r="D72" s="174"/>
      <c r="E72" s="510" t="s">
        <v>371</v>
      </c>
      <c r="F72" s="511"/>
      <c r="G72" s="187">
        <f>G69+G70</f>
        <v>0</v>
      </c>
      <c r="H72" s="174"/>
      <c r="I72" s="174"/>
      <c r="J72" s="174"/>
      <c r="K72" s="188"/>
    </row>
    <row r="73" spans="2:11" ht="39.75" customHeight="1">
      <c r="B73" s="291"/>
      <c r="C73" s="174"/>
      <c r="D73" s="174"/>
      <c r="E73" s="174"/>
      <c r="F73" s="174"/>
      <c r="G73" s="174"/>
      <c r="H73" s="174"/>
      <c r="I73" s="174"/>
      <c r="J73" s="174"/>
      <c r="K73" s="188"/>
    </row>
    <row r="74" spans="2:11" ht="24.75" customHeight="1">
      <c r="B74" s="293" t="str">
        <f>"Application Version: " &amp; Development!C3</f>
        <v>Application Version: 2.0</v>
      </c>
      <c r="C74" s="189"/>
      <c r="D74" s="189"/>
      <c r="E74" s="512" t="s">
        <v>372</v>
      </c>
      <c r="F74" s="513"/>
      <c r="G74" s="190"/>
      <c r="H74" s="191" t="s">
        <v>373</v>
      </c>
      <c r="I74" s="189"/>
      <c r="J74" s="192" t="s">
        <v>28</v>
      </c>
      <c r="K74" s="193" t="str">
        <f>Development!$C$5</f>
        <v>4.01.2024</v>
      </c>
    </row>
    <row r="75" spans="2:11" hidden="1">
      <c r="G75" s="194"/>
    </row>
    <row r="76" spans="2:11"/>
    <row r="78" spans="2:11"/>
    <row r="79" spans="2:11"/>
    <row r="80" spans="2:11"/>
    <row r="81"/>
    <row r="82" ht="14.5" customHeight="1"/>
  </sheetData>
  <sheetProtection algorithmName="SHA-512" hashValue="BPdq4rJ4tigyag67GU7nsK9DBDM98UkYPwvk4nqj3egZ764ydj3yf/gnDAQY8WtKnXJSgMDV7rNBH6Kw2aoOYw==" saltValue="IVaBfqYqWmg1UP7XLLgkUg==" spinCount="100000" sheet="1" objects="1" scenarios="1"/>
  <mergeCells count="36">
    <mergeCell ref="E72:F72"/>
    <mergeCell ref="E74:F74"/>
    <mergeCell ref="C69:D69"/>
    <mergeCell ref="E69:F69"/>
    <mergeCell ref="H69:J69"/>
    <mergeCell ref="C70:D70"/>
    <mergeCell ref="E70:F70"/>
    <mergeCell ref="H70:J70"/>
    <mergeCell ref="C68:D68"/>
    <mergeCell ref="E68:F68"/>
    <mergeCell ref="H68:J68"/>
    <mergeCell ref="C20:K20"/>
    <mergeCell ref="C21:K21"/>
    <mergeCell ref="C22:K22"/>
    <mergeCell ref="C24:K24"/>
    <mergeCell ref="C26:K26"/>
    <mergeCell ref="C27:K27"/>
    <mergeCell ref="C28:K28"/>
    <mergeCell ref="C29:K29"/>
    <mergeCell ref="B31:K31"/>
    <mergeCell ref="C38:K38"/>
    <mergeCell ref="B64:K64"/>
    <mergeCell ref="B59:G59"/>
    <mergeCell ref="D61:G61"/>
    <mergeCell ref="C17:K17"/>
    <mergeCell ref="B3:K3"/>
    <mergeCell ref="B4:K4"/>
    <mergeCell ref="C7:K7"/>
    <mergeCell ref="C8:K8"/>
    <mergeCell ref="C9:K9"/>
    <mergeCell ref="C10:K10"/>
    <mergeCell ref="B11:K11"/>
    <mergeCell ref="C12:K12"/>
    <mergeCell ref="C13:K13"/>
    <mergeCell ref="C14:K14"/>
    <mergeCell ref="B16:K16"/>
  </mergeCells>
  <conditionalFormatting sqref="B1:XFD1">
    <cfRule type="cellIs" dxfId="4" priority="1" stopIfTrue="1" operator="equal">
      <formula>"Missing Info"</formula>
    </cfRule>
  </conditionalFormatting>
  <conditionalFormatting sqref="C67:D67">
    <cfRule type="expression" dxfId="3" priority="2" stopIfTrue="1">
      <formula>$J67="DNQ"</formula>
    </cfRule>
  </conditionalFormatting>
  <dataValidations disablePrompts="1" count="1">
    <dataValidation type="whole" operator="greaterThanOrEqual" allowBlank="1" showInputMessage="1" showErrorMessage="1" errorTitle="STOP" error="Entry must be a numerical value" sqref="F16:H17" xr:uid="{B5B4B0AD-4034-48E5-B432-662D7DA900E6}">
      <formula1>1</formula1>
    </dataValidation>
  </dataValidations>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sizeWithCells="1">
                  <from>
                    <xdr:col>1</xdr:col>
                    <xdr:colOff>381000</xdr:colOff>
                    <xdr:row>42</xdr:row>
                    <xdr:rowOff>0</xdr:rowOff>
                  </from>
                  <to>
                    <xdr:col>5</xdr:col>
                    <xdr:colOff>260350</xdr:colOff>
                    <xdr:row>43</xdr:row>
                    <xdr:rowOff>12700</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sizeWithCells="1">
                  <from>
                    <xdr:col>1</xdr:col>
                    <xdr:colOff>381000</xdr:colOff>
                    <xdr:row>42</xdr:row>
                    <xdr:rowOff>317500</xdr:rowOff>
                  </from>
                  <to>
                    <xdr:col>3</xdr:col>
                    <xdr:colOff>279400</xdr:colOff>
                    <xdr:row>44</xdr:row>
                    <xdr:rowOff>76200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sizeWithCells="1">
                  <from>
                    <xdr:col>1</xdr:col>
                    <xdr:colOff>381000</xdr:colOff>
                    <xdr:row>43</xdr:row>
                    <xdr:rowOff>336550</xdr:rowOff>
                  </from>
                  <to>
                    <xdr:col>3</xdr:col>
                    <xdr:colOff>279400</xdr:colOff>
                    <xdr:row>45</xdr:row>
                    <xdr:rowOff>76200</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sizeWithCells="1">
                  <from>
                    <xdr:col>1</xdr:col>
                    <xdr:colOff>381000</xdr:colOff>
                    <xdr:row>45</xdr:row>
                    <xdr:rowOff>12700</xdr:rowOff>
                  </from>
                  <to>
                    <xdr:col>4</xdr:col>
                    <xdr:colOff>768350</xdr:colOff>
                    <xdr:row>46</xdr:row>
                    <xdr:rowOff>76200</xdr:rowOff>
                  </to>
                </anchor>
              </controlPr>
            </control>
          </mc:Choice>
        </mc:AlternateContent>
        <mc:AlternateContent xmlns:mc="http://schemas.openxmlformats.org/markup-compatibility/2006">
          <mc:Choice Requires="x14">
            <control shapeId="44037" r:id="rId8" name="Check Box 5">
              <controlPr locked="0" defaultSize="0" autoFill="0" autoLine="0" autoPict="0">
                <anchor moveWithCells="1" sizeWithCells="1">
                  <from>
                    <xdr:col>1</xdr:col>
                    <xdr:colOff>381000</xdr:colOff>
                    <xdr:row>46</xdr:row>
                    <xdr:rowOff>31750</xdr:rowOff>
                  </from>
                  <to>
                    <xdr:col>3</xdr:col>
                    <xdr:colOff>279400</xdr:colOff>
                    <xdr:row>47</xdr:row>
                    <xdr:rowOff>50800</xdr:rowOff>
                  </to>
                </anchor>
              </controlPr>
            </control>
          </mc:Choice>
        </mc:AlternateContent>
        <mc:AlternateContent xmlns:mc="http://schemas.openxmlformats.org/markup-compatibility/2006">
          <mc:Choice Requires="x14">
            <control shapeId="44038" r:id="rId9" name="Check Box 6">
              <controlPr locked="0" defaultSize="0" autoFill="0" autoLine="0" autoPict="0">
                <anchor moveWithCells="1" sizeWithCells="1">
                  <from>
                    <xdr:col>1</xdr:col>
                    <xdr:colOff>381000</xdr:colOff>
                    <xdr:row>47</xdr:row>
                    <xdr:rowOff>31750</xdr:rowOff>
                  </from>
                  <to>
                    <xdr:col>3</xdr:col>
                    <xdr:colOff>298450</xdr:colOff>
                    <xdr:row>48</xdr:row>
                    <xdr:rowOff>0</xdr:rowOff>
                  </to>
                </anchor>
              </controlPr>
            </control>
          </mc:Choice>
        </mc:AlternateContent>
        <mc:AlternateContent xmlns:mc="http://schemas.openxmlformats.org/markup-compatibility/2006">
          <mc:Choice Requires="x14">
            <control shapeId="44039" r:id="rId10" name="Check Box 7">
              <controlPr locked="0" defaultSize="0" autoFill="0" autoLine="0" autoPict="0">
                <anchor moveWithCells="1" sizeWithCells="1">
                  <from>
                    <xdr:col>1</xdr:col>
                    <xdr:colOff>381000</xdr:colOff>
                    <xdr:row>48</xdr:row>
                    <xdr:rowOff>0</xdr:rowOff>
                  </from>
                  <to>
                    <xdr:col>3</xdr:col>
                    <xdr:colOff>279400</xdr:colOff>
                    <xdr:row>49</xdr:row>
                    <xdr:rowOff>50800</xdr:rowOff>
                  </to>
                </anchor>
              </controlPr>
            </control>
          </mc:Choice>
        </mc:AlternateContent>
        <mc:AlternateContent xmlns:mc="http://schemas.openxmlformats.org/markup-compatibility/2006">
          <mc:Choice Requires="x14">
            <control shapeId="44040" r:id="rId11" name="Check Box 8">
              <controlPr locked="0" defaultSize="0" autoFill="0" autoLine="0" autoPict="0">
                <anchor moveWithCells="1" sizeWithCells="1">
                  <from>
                    <xdr:col>1</xdr:col>
                    <xdr:colOff>381000</xdr:colOff>
                    <xdr:row>49</xdr:row>
                    <xdr:rowOff>31750</xdr:rowOff>
                  </from>
                  <to>
                    <xdr:col>3</xdr:col>
                    <xdr:colOff>279400</xdr:colOff>
                    <xdr:row>50</xdr:row>
                    <xdr:rowOff>50800</xdr:rowOff>
                  </to>
                </anchor>
              </controlPr>
            </control>
          </mc:Choice>
        </mc:AlternateContent>
        <mc:AlternateContent xmlns:mc="http://schemas.openxmlformats.org/markup-compatibility/2006">
          <mc:Choice Requires="x14">
            <control shapeId="44041" r:id="rId12" name="Check Box 9">
              <controlPr locked="0" defaultSize="0" autoFill="0" autoLine="0" autoPict="0">
                <anchor moveWithCells="1" sizeWithCells="1">
                  <from>
                    <xdr:col>1</xdr:col>
                    <xdr:colOff>381000</xdr:colOff>
                    <xdr:row>50</xdr:row>
                    <xdr:rowOff>38100</xdr:rowOff>
                  </from>
                  <to>
                    <xdr:col>3</xdr:col>
                    <xdr:colOff>279400</xdr:colOff>
                    <xdr:row>51</xdr:row>
                    <xdr:rowOff>69850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1</xdr:col>
                    <xdr:colOff>361950</xdr:colOff>
                    <xdr:row>55</xdr:row>
                    <xdr:rowOff>0</xdr:rowOff>
                  </from>
                  <to>
                    <xdr:col>3</xdr:col>
                    <xdr:colOff>1022350</xdr:colOff>
                    <xdr:row>56</xdr:row>
                    <xdr:rowOff>12700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1</xdr:col>
                    <xdr:colOff>361950</xdr:colOff>
                    <xdr:row>56</xdr:row>
                    <xdr:rowOff>38100</xdr:rowOff>
                  </from>
                  <to>
                    <xdr:col>3</xdr:col>
                    <xdr:colOff>1371600</xdr:colOff>
                    <xdr:row>56</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3B4B7-B4FE-4451-B9D0-63EBE92FF710}">
  <sheetPr codeName="Sheet10">
    <tabColor theme="2"/>
  </sheetPr>
  <dimension ref="A1:H45"/>
  <sheetViews>
    <sheetView showGridLines="0" zoomScale="78" zoomScaleNormal="100" workbookViewId="0">
      <selection activeCell="F28" sqref="F28"/>
    </sheetView>
  </sheetViews>
  <sheetFormatPr defaultColWidth="0" defaultRowHeight="14.5" customHeight="1" zeroHeight="1"/>
  <cols>
    <col min="1" max="1" width="2.1796875" customWidth="1"/>
    <col min="2" max="2" width="13.54296875" customWidth="1"/>
    <col min="3" max="3" width="50.54296875" customWidth="1"/>
    <col min="4" max="4" width="10.81640625" customWidth="1"/>
    <col min="5" max="5" width="14" customWidth="1"/>
    <col min="6" max="6" width="26.453125" customWidth="1"/>
    <col min="7" max="7" width="30.453125" customWidth="1"/>
    <col min="8" max="8" width="3.1796875" customWidth="1"/>
    <col min="9" max="16384" width="8.81640625" hidden="1"/>
  </cols>
  <sheetData>
    <row r="1" spans="1:8" ht="59.5" customHeight="1">
      <c r="A1" s="262"/>
      <c r="B1" s="466" t="str">
        <f>Development!B1</f>
        <v>2024 Commercial Efficiency Program</v>
      </c>
      <c r="C1" s="466"/>
      <c r="D1" s="466"/>
      <c r="E1" s="466"/>
      <c r="F1" s="269"/>
      <c r="G1" s="271"/>
      <c r="H1" s="279"/>
    </row>
    <row r="2" spans="1:8" ht="59.5" customHeight="1" thickBot="1">
      <c r="A2" s="250" t="s">
        <v>322</v>
      </c>
      <c r="B2" s="264"/>
      <c r="C2" s="264"/>
      <c r="D2" s="264"/>
      <c r="E2" s="264"/>
      <c r="F2" s="264"/>
      <c r="G2" s="272"/>
      <c r="H2" s="279"/>
    </row>
    <row r="3" spans="1:8" s="167" customFormat="1" thickTop="1"/>
    <row r="4" spans="1:8" ht="18.5" thickBot="1">
      <c r="B4" s="278" t="s">
        <v>132</v>
      </c>
      <c r="C4" s="95"/>
      <c r="D4" s="96"/>
      <c r="E4" s="95"/>
      <c r="F4" s="95"/>
      <c r="G4" s="97"/>
    </row>
    <row r="5" spans="1:8" ht="24" customHeight="1">
      <c r="B5" s="284" t="s">
        <v>133</v>
      </c>
      <c r="C5" s="78"/>
      <c r="D5" s="99" t="s">
        <v>134</v>
      </c>
      <c r="E5" s="100"/>
      <c r="F5" s="78"/>
      <c r="G5" s="99" t="s">
        <v>135</v>
      </c>
    </row>
    <row r="6" spans="1:8" ht="18.649999999999999" customHeight="1">
      <c r="B6" s="285"/>
      <c r="C6" s="46"/>
      <c r="D6" s="1" t="s">
        <v>138</v>
      </c>
      <c r="E6" s="46"/>
      <c r="F6" s="46"/>
      <c r="G6" s="1" t="s">
        <v>137</v>
      </c>
    </row>
    <row r="7" spans="1:8" ht="18.649999999999999" customHeight="1">
      <c r="B7" s="285"/>
      <c r="C7" s="46"/>
      <c r="D7" s="1" t="s">
        <v>138</v>
      </c>
      <c r="E7" s="46"/>
      <c r="F7" s="46"/>
      <c r="G7" s="1" t="s">
        <v>137</v>
      </c>
    </row>
    <row r="8" spans="1:8" ht="18.649999999999999" customHeight="1">
      <c r="B8" s="285"/>
      <c r="C8" s="46"/>
      <c r="D8" s="1" t="s">
        <v>248</v>
      </c>
      <c r="E8" s="46"/>
      <c r="F8" s="46"/>
      <c r="G8" s="1" t="s">
        <v>137</v>
      </c>
    </row>
    <row r="9" spans="1:8" ht="18.649999999999999" customHeight="1">
      <c r="B9" s="285"/>
      <c r="C9" s="46"/>
      <c r="D9" s="1" t="s">
        <v>138</v>
      </c>
      <c r="E9" s="46"/>
      <c r="G9" s="1" t="s">
        <v>137</v>
      </c>
    </row>
    <row r="10" spans="1:8" ht="18.649999999999999" customHeight="1">
      <c r="B10" s="285"/>
      <c r="C10" s="1"/>
      <c r="D10" s="16" t="s">
        <v>139</v>
      </c>
      <c r="E10" s="16"/>
      <c r="F10" s="46"/>
      <c r="G10" s="1" t="s">
        <v>137</v>
      </c>
    </row>
    <row r="11" spans="1:8" ht="18.649999999999999" customHeight="1">
      <c r="B11" s="285"/>
      <c r="C11" s="46"/>
      <c r="D11" s="1" t="s">
        <v>138</v>
      </c>
      <c r="E11" s="16"/>
      <c r="F11" s="46"/>
      <c r="G11" s="1" t="s">
        <v>137</v>
      </c>
    </row>
    <row r="12" spans="1:8" ht="18.649999999999999" customHeight="1">
      <c r="B12" s="285"/>
      <c r="C12" s="46"/>
      <c r="D12" s="1" t="s">
        <v>138</v>
      </c>
      <c r="E12" s="46"/>
      <c r="F12" s="46"/>
      <c r="G12" s="1" t="s">
        <v>137</v>
      </c>
    </row>
    <row r="13" spans="1:8" ht="18.649999999999999" customHeight="1">
      <c r="B13" s="285"/>
      <c r="C13" s="46"/>
      <c r="D13" s="1" t="s">
        <v>138</v>
      </c>
      <c r="E13" s="46"/>
      <c r="F13" s="46"/>
      <c r="G13" s="94" t="s">
        <v>140</v>
      </c>
    </row>
    <row r="14" spans="1:8" ht="18.649999999999999" customHeight="1">
      <c r="B14" s="286"/>
      <c r="C14" s="102"/>
      <c r="D14" s="1" t="s">
        <v>138</v>
      </c>
      <c r="E14" s="103"/>
      <c r="F14" s="102"/>
      <c r="G14" s="94" t="s">
        <v>140</v>
      </c>
    </row>
    <row r="15" spans="1:8">
      <c r="B15" s="286"/>
      <c r="C15" s="102"/>
      <c r="D15" s="94"/>
      <c r="E15" s="102"/>
      <c r="F15" s="102"/>
      <c r="G15" s="94"/>
    </row>
    <row r="16" spans="1:8" ht="18.5" thickBot="1">
      <c r="B16" s="278" t="s">
        <v>258</v>
      </c>
      <c r="C16" s="95"/>
      <c r="D16" s="96"/>
      <c r="E16" s="95"/>
      <c r="F16" s="95"/>
      <c r="G16" s="97"/>
    </row>
    <row r="17" spans="2:7" ht="25" customHeight="1">
      <c r="B17" s="98" t="s">
        <v>133</v>
      </c>
      <c r="C17" s="78"/>
      <c r="D17" s="99" t="s">
        <v>134</v>
      </c>
      <c r="E17" s="106"/>
      <c r="F17" s="78"/>
      <c r="G17" s="99" t="s">
        <v>135</v>
      </c>
    </row>
    <row r="18" spans="2:7" ht="18">
      <c r="B18" s="105"/>
      <c r="C18" s="78"/>
      <c r="D18" s="94" t="s">
        <v>136</v>
      </c>
      <c r="E18" s="106"/>
      <c r="F18" s="78"/>
      <c r="G18" s="94" t="s">
        <v>137</v>
      </c>
    </row>
    <row r="19" spans="2:7" ht="18">
      <c r="B19" s="105"/>
      <c r="C19" s="78"/>
      <c r="D19" s="94" t="s">
        <v>138</v>
      </c>
      <c r="E19" s="106"/>
      <c r="F19" s="78"/>
      <c r="G19" s="94" t="s">
        <v>137</v>
      </c>
    </row>
    <row r="20" spans="2:7" ht="17.149999999999999" customHeight="1">
      <c r="B20" s="105"/>
      <c r="C20" s="78"/>
      <c r="D20" s="94" t="s">
        <v>138</v>
      </c>
      <c r="E20" s="106"/>
      <c r="F20" s="78"/>
      <c r="G20" s="94" t="s">
        <v>137</v>
      </c>
    </row>
    <row r="21" spans="2:7" ht="19.5" customHeight="1">
      <c r="B21" s="101"/>
      <c r="C21" s="101"/>
      <c r="D21" s="1" t="s">
        <v>138</v>
      </c>
      <c r="E21" s="102"/>
      <c r="F21" s="102"/>
      <c r="G21" s="104" t="s">
        <v>137</v>
      </c>
    </row>
    <row r="22" spans="2:7" ht="21" customHeight="1">
      <c r="B22" s="101"/>
      <c r="C22" s="101"/>
      <c r="D22" s="1" t="s">
        <v>138</v>
      </c>
      <c r="E22" s="102"/>
      <c r="F22" s="102"/>
      <c r="G22" s="104" t="s">
        <v>137</v>
      </c>
    </row>
    <row r="23" spans="2:7" s="1" customFormat="1" ht="18" customHeight="1">
      <c r="D23" s="16" t="s">
        <v>139</v>
      </c>
      <c r="E23" s="16"/>
      <c r="G23" s="1" t="s">
        <v>137</v>
      </c>
    </row>
    <row r="24" spans="2:7" s="1" customFormat="1" ht="18" customHeight="1">
      <c r="D24" s="16" t="s">
        <v>139</v>
      </c>
      <c r="E24" s="16"/>
      <c r="G24" s="1" t="s">
        <v>137</v>
      </c>
    </row>
    <row r="25" spans="2:7" s="1" customFormat="1" ht="18" customHeight="1">
      <c r="D25" s="1" t="s">
        <v>138</v>
      </c>
      <c r="E25" s="16"/>
      <c r="G25" s="1" t="s">
        <v>140</v>
      </c>
    </row>
    <row r="26" spans="2:7" s="1" customFormat="1" ht="18.649999999999999" customHeight="1">
      <c r="B26" s="110"/>
      <c r="C26" s="46"/>
      <c r="D26" s="1" t="s">
        <v>138</v>
      </c>
      <c r="E26" s="46"/>
      <c r="F26" s="46"/>
      <c r="G26" s="1" t="s">
        <v>140</v>
      </c>
    </row>
    <row r="27" spans="2:7" s="1" customFormat="1" ht="18.649999999999999" customHeight="1">
      <c r="B27" s="110"/>
      <c r="C27" s="46"/>
      <c r="D27" s="1" t="s">
        <v>138</v>
      </c>
      <c r="E27" s="46"/>
      <c r="F27" s="46"/>
      <c r="G27" s="1" t="s">
        <v>140</v>
      </c>
    </row>
    <row r="28" spans="2:7" s="1" customFormat="1" ht="18.75" customHeight="1">
      <c r="B28" s="110"/>
      <c r="C28" s="46"/>
      <c r="E28" s="46"/>
      <c r="F28" s="46"/>
    </row>
    <row r="29" spans="2:7" s="1" customFormat="1" ht="30.65" customHeight="1">
      <c r="B29" s="462" t="s">
        <v>145</v>
      </c>
      <c r="C29" s="462"/>
      <c r="D29" s="462"/>
      <c r="E29" s="462"/>
      <c r="F29" s="462"/>
      <c r="G29" s="462"/>
    </row>
    <row r="30" spans="2:7">
      <c r="B30" s="78"/>
      <c r="C30" s="78"/>
      <c r="D30" s="94"/>
      <c r="E30" s="78"/>
      <c r="F30" s="78"/>
      <c r="G30" s="94"/>
    </row>
    <row r="31" spans="2:7" ht="21" customHeight="1">
      <c r="B31" s="468" t="s">
        <v>144</v>
      </c>
      <c r="C31" s="469"/>
      <c r="D31" s="47"/>
      <c r="E31" s="107" t="s">
        <v>111</v>
      </c>
      <c r="F31" s="78"/>
      <c r="G31" s="94"/>
    </row>
    <row r="32" spans="2:7" ht="22" customHeight="1">
      <c r="B32" s="108"/>
      <c r="C32" s="108"/>
      <c r="D32" s="109"/>
      <c r="E32" s="108"/>
      <c r="F32" s="108"/>
      <c r="G32" s="109"/>
    </row>
    <row r="33" spans="2:7">
      <c r="B33" s="139" t="s">
        <v>27</v>
      </c>
      <c r="C33" s="155" t="str">
        <f>Development!C3</f>
        <v>2.0</v>
      </c>
      <c r="D33" s="138"/>
      <c r="E33" s="138"/>
      <c r="F33" s="143" t="s">
        <v>28</v>
      </c>
      <c r="G33" s="144" t="str">
        <f>Development!C5</f>
        <v>4.01.2024</v>
      </c>
    </row>
    <row r="34" spans="2:7" ht="20.149999999999999" hidden="1" customHeight="1"/>
    <row r="45" spans="2:7" ht="14.5" customHeight="1"/>
  </sheetData>
  <mergeCells count="3">
    <mergeCell ref="B1:E1"/>
    <mergeCell ref="B29:G29"/>
    <mergeCell ref="B31:C31"/>
  </mergeCells>
  <pageMargins left="0.7" right="0.7" top="0.75" bottom="0.75" header="0.3" footer="0.3"/>
  <pageSetup scale="59"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8"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sizeWithCells="1">
                  <from>
                    <xdr:col>1</xdr:col>
                    <xdr:colOff>374650</xdr:colOff>
                    <xdr:row>19</xdr:row>
                    <xdr:rowOff>222250</xdr:rowOff>
                  </from>
                  <to>
                    <xdr:col>2</xdr:col>
                    <xdr:colOff>2774950</xdr:colOff>
                    <xdr:row>21</xdr:row>
                    <xdr:rowOff>69850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374650</xdr:colOff>
                    <xdr:row>19</xdr:row>
                    <xdr:rowOff>38100</xdr:rowOff>
                  </from>
                  <to>
                    <xdr:col>2</xdr:col>
                    <xdr:colOff>3384550</xdr:colOff>
                    <xdr:row>20</xdr:row>
                    <xdr:rowOff>12700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xdr:col>
                    <xdr:colOff>374650</xdr:colOff>
                    <xdr:row>17</xdr:row>
                    <xdr:rowOff>38100</xdr:rowOff>
                  </from>
                  <to>
                    <xdr:col>3</xdr:col>
                    <xdr:colOff>0</xdr:colOff>
                    <xdr:row>18</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xdr:col>
                    <xdr:colOff>374650</xdr:colOff>
                    <xdr:row>18</xdr:row>
                    <xdr:rowOff>31750</xdr:rowOff>
                  </from>
                  <to>
                    <xdr:col>3</xdr:col>
                    <xdr:colOff>0</xdr:colOff>
                    <xdr:row>19</xdr:row>
                    <xdr:rowOff>0</xdr:rowOff>
                  </to>
                </anchor>
              </controlPr>
            </control>
          </mc:Choice>
        </mc:AlternateContent>
        <mc:AlternateContent xmlns:mc="http://schemas.openxmlformats.org/markup-compatibility/2006">
          <mc:Choice Requires="x14">
            <control shapeId="21509" r:id="rId8" name="Check Box 5">
              <controlPr locked="0" defaultSize="0" autoFill="0" autoLine="0" autoPict="0">
                <anchor moveWithCells="1" sizeWithCells="1">
                  <from>
                    <xdr:col>1</xdr:col>
                    <xdr:colOff>381000</xdr:colOff>
                    <xdr:row>4</xdr:row>
                    <xdr:rowOff>488950</xdr:rowOff>
                  </from>
                  <to>
                    <xdr:col>3</xdr:col>
                    <xdr:colOff>279400</xdr:colOff>
                    <xdr:row>6</xdr:row>
                    <xdr:rowOff>76200</xdr:rowOff>
                  </to>
                </anchor>
              </controlPr>
            </control>
          </mc:Choice>
        </mc:AlternateContent>
        <mc:AlternateContent xmlns:mc="http://schemas.openxmlformats.org/markup-compatibility/2006">
          <mc:Choice Requires="x14">
            <control shapeId="21510" r:id="rId9" name="Check Box 6">
              <controlPr locked="0" defaultSize="0" autoFill="0" autoLine="0" autoPict="0">
                <anchor moveWithCells="1" sizeWithCells="1">
                  <from>
                    <xdr:col>1</xdr:col>
                    <xdr:colOff>381000</xdr:colOff>
                    <xdr:row>5</xdr:row>
                    <xdr:rowOff>317500</xdr:rowOff>
                  </from>
                  <to>
                    <xdr:col>3</xdr:col>
                    <xdr:colOff>279400</xdr:colOff>
                    <xdr:row>7</xdr:row>
                    <xdr:rowOff>76200</xdr:rowOff>
                  </to>
                </anchor>
              </controlPr>
            </control>
          </mc:Choice>
        </mc:AlternateContent>
        <mc:AlternateContent xmlns:mc="http://schemas.openxmlformats.org/markup-compatibility/2006">
          <mc:Choice Requires="x14">
            <control shapeId="21511" r:id="rId10" name="Check Box 7">
              <controlPr locked="0" defaultSize="0" autoFill="0" autoLine="0" autoPict="0">
                <anchor moveWithCells="1" sizeWithCells="1">
                  <from>
                    <xdr:col>1</xdr:col>
                    <xdr:colOff>381000</xdr:colOff>
                    <xdr:row>6</xdr:row>
                    <xdr:rowOff>336550</xdr:rowOff>
                  </from>
                  <to>
                    <xdr:col>3</xdr:col>
                    <xdr:colOff>279400</xdr:colOff>
                    <xdr:row>8</xdr:row>
                    <xdr:rowOff>76200</xdr:rowOff>
                  </to>
                </anchor>
              </controlPr>
            </control>
          </mc:Choice>
        </mc:AlternateContent>
        <mc:AlternateContent xmlns:mc="http://schemas.openxmlformats.org/markup-compatibility/2006">
          <mc:Choice Requires="x14">
            <control shapeId="21512" r:id="rId11" name="Check Box 8">
              <controlPr locked="0" defaultSize="0" autoFill="0" autoLine="0" autoPict="0">
                <anchor moveWithCells="1" sizeWithCells="1">
                  <from>
                    <xdr:col>1</xdr:col>
                    <xdr:colOff>381000</xdr:colOff>
                    <xdr:row>7</xdr:row>
                    <xdr:rowOff>336550</xdr:rowOff>
                  </from>
                  <to>
                    <xdr:col>3</xdr:col>
                    <xdr:colOff>279400</xdr:colOff>
                    <xdr:row>9</xdr:row>
                    <xdr:rowOff>76200</xdr:rowOff>
                  </to>
                </anchor>
              </controlPr>
            </control>
          </mc:Choice>
        </mc:AlternateContent>
        <mc:AlternateContent xmlns:mc="http://schemas.openxmlformats.org/markup-compatibility/2006">
          <mc:Choice Requires="x14">
            <control shapeId="21513" r:id="rId12" name="Check Box 9">
              <controlPr locked="0" defaultSize="0" autoFill="0" autoLine="0" autoPict="0">
                <anchor moveWithCells="1" sizeWithCells="1">
                  <from>
                    <xdr:col>1</xdr:col>
                    <xdr:colOff>381000</xdr:colOff>
                    <xdr:row>9</xdr:row>
                    <xdr:rowOff>31750</xdr:rowOff>
                  </from>
                  <to>
                    <xdr:col>3</xdr:col>
                    <xdr:colOff>279400</xdr:colOff>
                    <xdr:row>10</xdr:row>
                    <xdr:rowOff>50800</xdr:rowOff>
                  </to>
                </anchor>
              </controlPr>
            </control>
          </mc:Choice>
        </mc:AlternateContent>
        <mc:AlternateContent xmlns:mc="http://schemas.openxmlformats.org/markup-compatibility/2006">
          <mc:Choice Requires="x14">
            <control shapeId="21514" r:id="rId13" name="Check Box 10">
              <controlPr locked="0" defaultSize="0" autoFill="0" autoLine="0" autoPict="0">
                <anchor moveWithCells="1" sizeWithCells="1">
                  <from>
                    <xdr:col>1</xdr:col>
                    <xdr:colOff>381000</xdr:colOff>
                    <xdr:row>10</xdr:row>
                    <xdr:rowOff>31750</xdr:rowOff>
                  </from>
                  <to>
                    <xdr:col>3</xdr:col>
                    <xdr:colOff>298450</xdr:colOff>
                    <xdr:row>11</xdr:row>
                    <xdr:rowOff>0</xdr:rowOff>
                  </to>
                </anchor>
              </controlPr>
            </control>
          </mc:Choice>
        </mc:AlternateContent>
        <mc:AlternateContent xmlns:mc="http://schemas.openxmlformats.org/markup-compatibility/2006">
          <mc:Choice Requires="x14">
            <control shapeId="21516" r:id="rId14" name="Check Box 12">
              <controlPr locked="0" defaultSize="0" autoFill="0" autoLine="0" autoPict="0">
                <anchor moveWithCells="1" sizeWithCells="1">
                  <from>
                    <xdr:col>1</xdr:col>
                    <xdr:colOff>381000</xdr:colOff>
                    <xdr:row>11</xdr:row>
                    <xdr:rowOff>0</xdr:rowOff>
                  </from>
                  <to>
                    <xdr:col>3</xdr:col>
                    <xdr:colOff>279400</xdr:colOff>
                    <xdr:row>12</xdr:row>
                    <xdr:rowOff>50800</xdr:rowOff>
                  </to>
                </anchor>
              </controlPr>
            </control>
          </mc:Choice>
        </mc:AlternateContent>
        <mc:AlternateContent xmlns:mc="http://schemas.openxmlformats.org/markup-compatibility/2006">
          <mc:Choice Requires="x14">
            <control shapeId="21517" r:id="rId15" name="Check Box 13">
              <controlPr locked="0" defaultSize="0" autoFill="0" autoLine="0" autoPict="0">
                <anchor moveWithCells="1" sizeWithCells="1">
                  <from>
                    <xdr:col>1</xdr:col>
                    <xdr:colOff>381000</xdr:colOff>
                    <xdr:row>12</xdr:row>
                    <xdr:rowOff>31750</xdr:rowOff>
                  </from>
                  <to>
                    <xdr:col>3</xdr:col>
                    <xdr:colOff>279400</xdr:colOff>
                    <xdr:row>13</xdr:row>
                    <xdr:rowOff>50800</xdr:rowOff>
                  </to>
                </anchor>
              </controlPr>
            </control>
          </mc:Choice>
        </mc:AlternateContent>
        <mc:AlternateContent xmlns:mc="http://schemas.openxmlformats.org/markup-compatibility/2006">
          <mc:Choice Requires="x14">
            <control shapeId="21518" r:id="rId16" name="Check Box 14">
              <controlPr locked="0" defaultSize="0" autoFill="0" autoLine="0" autoPict="0">
                <anchor moveWithCells="1" sizeWithCells="1">
                  <from>
                    <xdr:col>1</xdr:col>
                    <xdr:colOff>381000</xdr:colOff>
                    <xdr:row>13</xdr:row>
                    <xdr:rowOff>38100</xdr:rowOff>
                  </from>
                  <to>
                    <xdr:col>3</xdr:col>
                    <xdr:colOff>279400</xdr:colOff>
                    <xdr:row>14</xdr:row>
                    <xdr:rowOff>69850</xdr:rowOff>
                  </to>
                </anchor>
              </controlPr>
            </control>
          </mc:Choice>
        </mc:AlternateContent>
        <mc:AlternateContent xmlns:mc="http://schemas.openxmlformats.org/markup-compatibility/2006">
          <mc:Choice Requires="x14">
            <control shapeId="21519" r:id="rId17" name="Check Box 15">
              <controlPr defaultSize="0" autoFill="0" autoLine="0" autoPict="0">
                <anchor moveWithCells="1" sizeWithCells="1">
                  <from>
                    <xdr:col>1</xdr:col>
                    <xdr:colOff>374650</xdr:colOff>
                    <xdr:row>21</xdr:row>
                    <xdr:rowOff>0</xdr:rowOff>
                  </from>
                  <to>
                    <xdr:col>2</xdr:col>
                    <xdr:colOff>2774950</xdr:colOff>
                    <xdr:row>22</xdr:row>
                    <xdr:rowOff>0</xdr:rowOff>
                  </to>
                </anchor>
              </controlPr>
            </control>
          </mc:Choice>
        </mc:AlternateContent>
        <mc:AlternateContent xmlns:mc="http://schemas.openxmlformats.org/markup-compatibility/2006">
          <mc:Choice Requires="x14">
            <control shapeId="21520" r:id="rId18" name="Check Box 16">
              <controlPr defaultSize="0" autoFill="0" autoLine="0" autoPict="0">
                <anchor moveWithCells="1" sizeWithCells="1">
                  <from>
                    <xdr:col>1</xdr:col>
                    <xdr:colOff>381000</xdr:colOff>
                    <xdr:row>23</xdr:row>
                    <xdr:rowOff>146050</xdr:rowOff>
                  </from>
                  <to>
                    <xdr:col>2</xdr:col>
                    <xdr:colOff>2781300</xdr:colOff>
                    <xdr:row>25</xdr:row>
                    <xdr:rowOff>146050</xdr:rowOff>
                  </to>
                </anchor>
              </controlPr>
            </control>
          </mc:Choice>
        </mc:AlternateContent>
        <mc:AlternateContent xmlns:mc="http://schemas.openxmlformats.org/markup-compatibility/2006">
          <mc:Choice Requires="x14">
            <control shapeId="21522" r:id="rId19" name="Check Box 18">
              <controlPr defaultSize="0" autoFill="0" autoLine="0" autoPict="0">
                <anchor moveWithCells="1">
                  <from>
                    <xdr:col>1</xdr:col>
                    <xdr:colOff>381000</xdr:colOff>
                    <xdr:row>23</xdr:row>
                    <xdr:rowOff>12700</xdr:rowOff>
                  </from>
                  <to>
                    <xdr:col>2</xdr:col>
                    <xdr:colOff>3384550</xdr:colOff>
                    <xdr:row>24</xdr:row>
                    <xdr:rowOff>0</xdr:rowOff>
                  </to>
                </anchor>
              </controlPr>
            </control>
          </mc:Choice>
        </mc:AlternateContent>
        <mc:AlternateContent xmlns:mc="http://schemas.openxmlformats.org/markup-compatibility/2006">
          <mc:Choice Requires="x14">
            <control shapeId="21523" r:id="rId20" name="Check Box 19">
              <controlPr defaultSize="0" autoFill="0" autoLine="0" autoPict="0">
                <anchor moveWithCells="1">
                  <from>
                    <xdr:col>1</xdr:col>
                    <xdr:colOff>381000</xdr:colOff>
                    <xdr:row>22</xdr:row>
                    <xdr:rowOff>12700</xdr:rowOff>
                  </from>
                  <to>
                    <xdr:col>2</xdr:col>
                    <xdr:colOff>3384550</xdr:colOff>
                    <xdr:row>23</xdr:row>
                    <xdr:rowOff>0</xdr:rowOff>
                  </to>
                </anchor>
              </controlPr>
            </control>
          </mc:Choice>
        </mc:AlternateContent>
        <mc:AlternateContent xmlns:mc="http://schemas.openxmlformats.org/markup-compatibility/2006">
          <mc:Choice Requires="x14">
            <control shapeId="21524" r:id="rId21" name="Check Box 20">
              <controlPr locked="0" defaultSize="0" autoFill="0" autoLine="0" autoPict="0">
                <anchor moveWithCells="1" sizeWithCells="1">
                  <from>
                    <xdr:col>1</xdr:col>
                    <xdr:colOff>381000</xdr:colOff>
                    <xdr:row>25</xdr:row>
                    <xdr:rowOff>0</xdr:rowOff>
                  </from>
                  <to>
                    <xdr:col>3</xdr:col>
                    <xdr:colOff>279400</xdr:colOff>
                    <xdr:row>26</xdr:row>
                    <xdr:rowOff>38100</xdr:rowOff>
                  </to>
                </anchor>
              </controlPr>
            </control>
          </mc:Choice>
        </mc:AlternateContent>
        <mc:AlternateContent xmlns:mc="http://schemas.openxmlformats.org/markup-compatibility/2006">
          <mc:Choice Requires="x14">
            <control shapeId="21525" r:id="rId22" name="Check Box 21">
              <controlPr locked="0" defaultSize="0" autoFill="0" autoLine="0" autoPict="0">
                <anchor moveWithCells="1" sizeWithCells="1">
                  <from>
                    <xdr:col>1</xdr:col>
                    <xdr:colOff>381000</xdr:colOff>
                    <xdr:row>26</xdr:row>
                    <xdr:rowOff>0</xdr:rowOff>
                  </from>
                  <to>
                    <xdr:col>3</xdr:col>
                    <xdr:colOff>279400</xdr:colOff>
                    <xdr:row>27</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8F3D-B184-47DF-92B2-473B27D0ADD5}">
  <sheetPr codeName="Sheet16">
    <tabColor theme="2"/>
  </sheetPr>
  <dimension ref="A1:H40"/>
  <sheetViews>
    <sheetView showGridLines="0" topLeftCell="A8" zoomScale="69" zoomScaleNormal="100" workbookViewId="0">
      <selection activeCell="B22" sqref="B22:G22"/>
    </sheetView>
  </sheetViews>
  <sheetFormatPr defaultColWidth="0" defaultRowHeight="14.5" customHeight="1" zeroHeight="1"/>
  <cols>
    <col min="1" max="1" width="2.1796875" customWidth="1"/>
    <col min="2" max="2" width="13.54296875" customWidth="1"/>
    <col min="3" max="3" width="50.54296875" customWidth="1"/>
    <col min="4" max="4" width="10.81640625" customWidth="1"/>
    <col min="5" max="5" width="14" customWidth="1"/>
    <col min="6" max="6" width="26.453125" customWidth="1"/>
    <col min="7" max="7" width="30.453125" customWidth="1"/>
    <col min="8" max="8" width="3.1796875" customWidth="1"/>
    <col min="9" max="16384" width="8.81640625" hidden="1"/>
  </cols>
  <sheetData>
    <row r="1" spans="1:8" ht="59.5" customHeight="1">
      <c r="A1" s="262"/>
      <c r="B1" s="466" t="str">
        <f>Development!B1</f>
        <v>2024 Commercial Efficiency Program</v>
      </c>
      <c r="C1" s="466"/>
      <c r="D1" s="466"/>
      <c r="E1" s="466"/>
      <c r="F1" s="269"/>
      <c r="G1" s="271"/>
      <c r="H1" s="279"/>
    </row>
    <row r="2" spans="1:8" ht="59.5" customHeight="1" thickBot="1">
      <c r="A2" s="250" t="s">
        <v>388</v>
      </c>
      <c r="B2" s="264"/>
      <c r="C2" s="264"/>
      <c r="D2" s="264"/>
      <c r="E2" s="264"/>
      <c r="F2" s="264"/>
      <c r="G2" s="272"/>
      <c r="H2" s="279"/>
    </row>
    <row r="3" spans="1:8" s="167" customFormat="1" thickTop="1"/>
    <row r="4" spans="1:8" ht="18.5" thickBot="1">
      <c r="B4" s="278" t="s">
        <v>132</v>
      </c>
      <c r="C4" s="95"/>
      <c r="D4" s="96"/>
      <c r="E4" s="95"/>
      <c r="F4" s="95"/>
      <c r="G4" s="97"/>
    </row>
    <row r="5" spans="1:8" ht="24" customHeight="1">
      <c r="B5" s="98" t="s">
        <v>133</v>
      </c>
      <c r="C5" s="78"/>
      <c r="D5" s="99" t="s">
        <v>134</v>
      </c>
      <c r="E5" s="100"/>
      <c r="F5" s="78"/>
      <c r="G5" s="99" t="s">
        <v>135</v>
      </c>
    </row>
    <row r="6" spans="1:8" ht="18.649999999999999" customHeight="1">
      <c r="B6" s="125"/>
      <c r="C6" s="46"/>
      <c r="D6" s="1" t="s">
        <v>138</v>
      </c>
      <c r="E6" s="46"/>
      <c r="F6" s="46"/>
      <c r="G6" s="1" t="s">
        <v>374</v>
      </c>
    </row>
    <row r="7" spans="1:8" ht="18.649999999999999" customHeight="1">
      <c r="B7" s="125"/>
      <c r="C7" s="46"/>
      <c r="D7" s="1" t="s">
        <v>138</v>
      </c>
      <c r="E7" s="46"/>
      <c r="F7" s="46"/>
      <c r="G7" s="1" t="s">
        <v>374</v>
      </c>
    </row>
    <row r="8" spans="1:8" ht="18.649999999999999" customHeight="1">
      <c r="B8" s="125"/>
      <c r="C8" s="46"/>
      <c r="D8" s="1" t="s">
        <v>248</v>
      </c>
      <c r="E8" s="46"/>
      <c r="F8" s="46"/>
      <c r="G8" s="1" t="s">
        <v>374</v>
      </c>
    </row>
    <row r="9" spans="1:8" ht="18.649999999999999" customHeight="1">
      <c r="B9" s="125"/>
      <c r="C9" s="46"/>
      <c r="D9" s="1" t="s">
        <v>138</v>
      </c>
      <c r="E9" s="46"/>
      <c r="F9" s="46"/>
      <c r="G9" s="1" t="s">
        <v>374</v>
      </c>
    </row>
    <row r="10" spans="1:8" ht="18.649999999999999" customHeight="1">
      <c r="B10" s="125"/>
      <c r="C10" s="1"/>
      <c r="D10" s="16" t="s">
        <v>139</v>
      </c>
      <c r="E10" s="16"/>
      <c r="F10" s="46"/>
      <c r="G10" s="1" t="s">
        <v>374</v>
      </c>
    </row>
    <row r="11" spans="1:8" ht="18.649999999999999" customHeight="1">
      <c r="B11" s="125"/>
      <c r="C11" s="46"/>
      <c r="D11" s="1" t="s">
        <v>138</v>
      </c>
      <c r="E11" s="16"/>
      <c r="F11" s="46"/>
      <c r="G11" s="1" t="s">
        <v>374</v>
      </c>
    </row>
    <row r="12" spans="1:8" ht="18.649999999999999" customHeight="1">
      <c r="B12" s="125"/>
      <c r="C12" s="46"/>
      <c r="D12" s="1" t="s">
        <v>138</v>
      </c>
      <c r="E12" s="46"/>
      <c r="F12" s="46"/>
      <c r="G12" s="1" t="s">
        <v>374</v>
      </c>
    </row>
    <row r="13" spans="1:8" ht="18.649999999999999" customHeight="1">
      <c r="B13" s="125"/>
      <c r="C13" s="46"/>
      <c r="D13" s="1" t="s">
        <v>138</v>
      </c>
      <c r="E13" s="46"/>
      <c r="F13" s="46"/>
      <c r="G13" s="94" t="s">
        <v>375</v>
      </c>
    </row>
    <row r="14" spans="1:8" ht="18.649999999999999" customHeight="1">
      <c r="B14" s="101"/>
      <c r="C14" s="102"/>
      <c r="D14" s="1" t="s">
        <v>138</v>
      </c>
      <c r="E14" s="103"/>
      <c r="F14" s="102"/>
      <c r="G14" s="94" t="s">
        <v>375</v>
      </c>
    </row>
    <row r="15" spans="1:8">
      <c r="B15" s="101"/>
      <c r="C15" s="102"/>
      <c r="D15" s="94"/>
      <c r="E15" s="102"/>
      <c r="F15" s="102"/>
      <c r="G15" s="94"/>
    </row>
    <row r="16" spans="1:8" ht="18.5" thickBot="1">
      <c r="B16" s="278" t="s">
        <v>376</v>
      </c>
      <c r="C16" s="96"/>
      <c r="D16" s="95"/>
      <c r="E16" s="95"/>
      <c r="F16" s="97"/>
      <c r="G16" s="95"/>
    </row>
    <row r="17" spans="1:8" ht="18">
      <c r="B17" s="98" t="s">
        <v>133</v>
      </c>
      <c r="C17" s="196"/>
      <c r="D17" s="195"/>
      <c r="E17" s="195"/>
      <c r="F17" s="197"/>
      <c r="G17" s="195"/>
    </row>
    <row r="18" spans="1:8" ht="6" customHeight="1">
      <c r="B18" s="98"/>
      <c r="C18" s="196"/>
      <c r="D18" s="195"/>
      <c r="E18" s="195"/>
      <c r="F18" s="197"/>
      <c r="G18" s="195"/>
    </row>
    <row r="19" spans="1:8">
      <c r="A19" s="178"/>
      <c r="B19" s="171"/>
      <c r="D19" s="199" t="s">
        <v>138</v>
      </c>
      <c r="F19" s="178"/>
      <c r="G19" s="90" t="s">
        <v>374</v>
      </c>
      <c r="H19" s="178"/>
    </row>
    <row r="20" spans="1:8" ht="21" customHeight="1">
      <c r="A20" s="178"/>
      <c r="B20" s="171"/>
      <c r="D20" s="1" t="s">
        <v>138</v>
      </c>
      <c r="F20" s="178"/>
      <c r="G20" s="198" t="s">
        <v>375</v>
      </c>
      <c r="H20" s="178"/>
    </row>
    <row r="21" spans="1:8" s="1" customFormat="1" ht="18.75" customHeight="1">
      <c r="B21" s="110"/>
      <c r="C21" s="46"/>
      <c r="E21" s="46"/>
      <c r="F21" s="46"/>
    </row>
    <row r="22" spans="1:8" s="1" customFormat="1" ht="30.65" customHeight="1">
      <c r="B22" s="462" t="s">
        <v>145</v>
      </c>
      <c r="C22" s="462"/>
      <c r="D22" s="462"/>
      <c r="E22" s="462"/>
      <c r="F22" s="462"/>
      <c r="G22" s="462"/>
    </row>
    <row r="23" spans="1:8">
      <c r="B23" s="78"/>
      <c r="C23" s="78"/>
      <c r="D23" s="94"/>
      <c r="E23" s="78"/>
      <c r="F23" s="78"/>
      <c r="G23" s="94"/>
    </row>
    <row r="24" spans="1:8" ht="21" customHeight="1">
      <c r="B24" s="468" t="s">
        <v>144</v>
      </c>
      <c r="C24" s="469"/>
      <c r="D24" s="47"/>
      <c r="E24" s="107" t="s">
        <v>111</v>
      </c>
      <c r="F24" s="78"/>
      <c r="G24" s="94"/>
    </row>
    <row r="25" spans="1:8" ht="22" customHeight="1">
      <c r="B25" s="108"/>
      <c r="C25" s="108"/>
      <c r="D25" s="109"/>
      <c r="E25" s="108"/>
      <c r="F25" s="108"/>
      <c r="G25" s="109"/>
    </row>
    <row r="26" spans="1:8">
      <c r="B26" s="139" t="s">
        <v>27</v>
      </c>
      <c r="C26" s="155" t="str">
        <f>Development!$C$3</f>
        <v>2.0</v>
      </c>
      <c r="D26" s="138"/>
      <c r="E26" s="138"/>
      <c r="F26" s="143" t="s">
        <v>28</v>
      </c>
      <c r="G26" s="144" t="str">
        <f>Development!$C$5</f>
        <v>4.01.2024</v>
      </c>
    </row>
    <row r="27" spans="1:8" ht="20.149999999999999" hidden="1" customHeight="1"/>
    <row r="28" spans="1:8" ht="14.5" customHeight="1"/>
    <row r="29" spans="1:8" ht="14.5" customHeight="1"/>
    <row r="30" spans="1:8" ht="14.5" customHeight="1"/>
    <row r="31" spans="1:8" ht="14.5" customHeight="1"/>
    <row r="32" spans="1:8" ht="14.5" customHeight="1"/>
    <row r="33" ht="14.5" customHeight="1"/>
    <row r="34" ht="14.5" customHeight="1"/>
    <row r="35" ht="14.5" customHeight="1"/>
    <row r="36" ht="14.5" customHeight="1"/>
    <row r="37" ht="14.5" customHeight="1"/>
    <row r="38" ht="14.5" customHeight="1"/>
    <row r="39" ht="14.5" customHeight="1"/>
    <row r="40" ht="14.5" customHeight="1"/>
  </sheetData>
  <mergeCells count="3">
    <mergeCell ref="B1:E1"/>
    <mergeCell ref="B22:G22"/>
    <mergeCell ref="B24:C24"/>
  </mergeCells>
  <pageMargins left="0.7" right="0.7" top="0.75" bottom="0.75" header="0.3" footer="0.3"/>
  <pageSetup scale="59"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8"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32773" r:id="rId4" name="Check Box 5">
              <controlPr locked="0" defaultSize="0" autoFill="0" autoLine="0" autoPict="0">
                <anchor moveWithCells="1" sizeWithCells="1">
                  <from>
                    <xdr:col>1</xdr:col>
                    <xdr:colOff>381000</xdr:colOff>
                    <xdr:row>4</xdr:row>
                    <xdr:rowOff>488950</xdr:rowOff>
                  </from>
                  <to>
                    <xdr:col>3</xdr:col>
                    <xdr:colOff>279400</xdr:colOff>
                    <xdr:row>6</xdr:row>
                    <xdr:rowOff>76200</xdr:rowOff>
                  </to>
                </anchor>
              </controlPr>
            </control>
          </mc:Choice>
        </mc:AlternateContent>
        <mc:AlternateContent xmlns:mc="http://schemas.openxmlformats.org/markup-compatibility/2006">
          <mc:Choice Requires="x14">
            <control shapeId="32774" r:id="rId5" name="Check Box 6">
              <controlPr locked="0" defaultSize="0" autoFill="0" autoLine="0" autoPict="0">
                <anchor moveWithCells="1" sizeWithCells="1">
                  <from>
                    <xdr:col>1</xdr:col>
                    <xdr:colOff>381000</xdr:colOff>
                    <xdr:row>5</xdr:row>
                    <xdr:rowOff>317500</xdr:rowOff>
                  </from>
                  <to>
                    <xdr:col>3</xdr:col>
                    <xdr:colOff>279400</xdr:colOff>
                    <xdr:row>7</xdr:row>
                    <xdr:rowOff>76200</xdr:rowOff>
                  </to>
                </anchor>
              </controlPr>
            </control>
          </mc:Choice>
        </mc:AlternateContent>
        <mc:AlternateContent xmlns:mc="http://schemas.openxmlformats.org/markup-compatibility/2006">
          <mc:Choice Requires="x14">
            <control shapeId="32775" r:id="rId6" name="Check Box 7">
              <controlPr locked="0" defaultSize="0" autoFill="0" autoLine="0" autoPict="0">
                <anchor moveWithCells="1" sizeWithCells="1">
                  <from>
                    <xdr:col>1</xdr:col>
                    <xdr:colOff>381000</xdr:colOff>
                    <xdr:row>6</xdr:row>
                    <xdr:rowOff>336550</xdr:rowOff>
                  </from>
                  <to>
                    <xdr:col>3</xdr:col>
                    <xdr:colOff>279400</xdr:colOff>
                    <xdr:row>8</xdr:row>
                    <xdr:rowOff>76200</xdr:rowOff>
                  </to>
                </anchor>
              </controlPr>
            </control>
          </mc:Choice>
        </mc:AlternateContent>
        <mc:AlternateContent xmlns:mc="http://schemas.openxmlformats.org/markup-compatibility/2006">
          <mc:Choice Requires="x14">
            <control shapeId="32776" r:id="rId7" name="Check Box 8">
              <controlPr locked="0" defaultSize="0" autoFill="0" autoLine="0" autoPict="0">
                <anchor moveWithCells="1" sizeWithCells="1">
                  <from>
                    <xdr:col>1</xdr:col>
                    <xdr:colOff>381000</xdr:colOff>
                    <xdr:row>7</xdr:row>
                    <xdr:rowOff>336550</xdr:rowOff>
                  </from>
                  <to>
                    <xdr:col>3</xdr:col>
                    <xdr:colOff>279400</xdr:colOff>
                    <xdr:row>9</xdr:row>
                    <xdr:rowOff>76200</xdr:rowOff>
                  </to>
                </anchor>
              </controlPr>
            </control>
          </mc:Choice>
        </mc:AlternateContent>
        <mc:AlternateContent xmlns:mc="http://schemas.openxmlformats.org/markup-compatibility/2006">
          <mc:Choice Requires="x14">
            <control shapeId="32777" r:id="rId8" name="Check Box 9">
              <controlPr locked="0" defaultSize="0" autoFill="0" autoLine="0" autoPict="0">
                <anchor moveWithCells="1" sizeWithCells="1">
                  <from>
                    <xdr:col>1</xdr:col>
                    <xdr:colOff>381000</xdr:colOff>
                    <xdr:row>9</xdr:row>
                    <xdr:rowOff>31750</xdr:rowOff>
                  </from>
                  <to>
                    <xdr:col>3</xdr:col>
                    <xdr:colOff>279400</xdr:colOff>
                    <xdr:row>10</xdr:row>
                    <xdr:rowOff>50800</xdr:rowOff>
                  </to>
                </anchor>
              </controlPr>
            </control>
          </mc:Choice>
        </mc:AlternateContent>
        <mc:AlternateContent xmlns:mc="http://schemas.openxmlformats.org/markup-compatibility/2006">
          <mc:Choice Requires="x14">
            <control shapeId="32778" r:id="rId9" name="Check Box 10">
              <controlPr locked="0" defaultSize="0" autoFill="0" autoLine="0" autoPict="0">
                <anchor moveWithCells="1" sizeWithCells="1">
                  <from>
                    <xdr:col>1</xdr:col>
                    <xdr:colOff>381000</xdr:colOff>
                    <xdr:row>10</xdr:row>
                    <xdr:rowOff>31750</xdr:rowOff>
                  </from>
                  <to>
                    <xdr:col>3</xdr:col>
                    <xdr:colOff>298450</xdr:colOff>
                    <xdr:row>11</xdr:row>
                    <xdr:rowOff>0</xdr:rowOff>
                  </to>
                </anchor>
              </controlPr>
            </control>
          </mc:Choice>
        </mc:AlternateContent>
        <mc:AlternateContent xmlns:mc="http://schemas.openxmlformats.org/markup-compatibility/2006">
          <mc:Choice Requires="x14">
            <control shapeId="32779" r:id="rId10" name="Check Box 11">
              <controlPr locked="0" defaultSize="0" autoFill="0" autoLine="0" autoPict="0">
                <anchor moveWithCells="1" sizeWithCells="1">
                  <from>
                    <xdr:col>1</xdr:col>
                    <xdr:colOff>381000</xdr:colOff>
                    <xdr:row>11</xdr:row>
                    <xdr:rowOff>0</xdr:rowOff>
                  </from>
                  <to>
                    <xdr:col>3</xdr:col>
                    <xdr:colOff>279400</xdr:colOff>
                    <xdr:row>12</xdr:row>
                    <xdr:rowOff>50800</xdr:rowOff>
                  </to>
                </anchor>
              </controlPr>
            </control>
          </mc:Choice>
        </mc:AlternateContent>
        <mc:AlternateContent xmlns:mc="http://schemas.openxmlformats.org/markup-compatibility/2006">
          <mc:Choice Requires="x14">
            <control shapeId="32780" r:id="rId11" name="Check Box 12">
              <controlPr locked="0" defaultSize="0" autoFill="0" autoLine="0" autoPict="0">
                <anchor moveWithCells="1" sizeWithCells="1">
                  <from>
                    <xdr:col>1</xdr:col>
                    <xdr:colOff>381000</xdr:colOff>
                    <xdr:row>12</xdr:row>
                    <xdr:rowOff>31750</xdr:rowOff>
                  </from>
                  <to>
                    <xdr:col>3</xdr:col>
                    <xdr:colOff>279400</xdr:colOff>
                    <xdr:row>13</xdr:row>
                    <xdr:rowOff>50800</xdr:rowOff>
                  </to>
                </anchor>
              </controlPr>
            </control>
          </mc:Choice>
        </mc:AlternateContent>
        <mc:AlternateContent xmlns:mc="http://schemas.openxmlformats.org/markup-compatibility/2006">
          <mc:Choice Requires="x14">
            <control shapeId="32781" r:id="rId12" name="Check Box 13">
              <controlPr locked="0" defaultSize="0" autoFill="0" autoLine="0" autoPict="0">
                <anchor moveWithCells="1" sizeWithCells="1">
                  <from>
                    <xdr:col>1</xdr:col>
                    <xdr:colOff>381000</xdr:colOff>
                    <xdr:row>13</xdr:row>
                    <xdr:rowOff>38100</xdr:rowOff>
                  </from>
                  <to>
                    <xdr:col>3</xdr:col>
                    <xdr:colOff>279400</xdr:colOff>
                    <xdr:row>14</xdr:row>
                    <xdr:rowOff>69850</xdr:rowOff>
                  </to>
                </anchor>
              </controlPr>
            </control>
          </mc:Choice>
        </mc:AlternateContent>
        <mc:AlternateContent xmlns:mc="http://schemas.openxmlformats.org/markup-compatibility/2006">
          <mc:Choice Requires="x14">
            <control shapeId="32788" r:id="rId13" name="Check Box 20">
              <controlPr defaultSize="0" autoFill="0" autoLine="0" autoPict="0">
                <anchor moveWithCells="1">
                  <from>
                    <xdr:col>1</xdr:col>
                    <xdr:colOff>361950</xdr:colOff>
                    <xdr:row>18</xdr:row>
                    <xdr:rowOff>0</xdr:rowOff>
                  </from>
                  <to>
                    <xdr:col>2</xdr:col>
                    <xdr:colOff>2413000</xdr:colOff>
                    <xdr:row>19</xdr:row>
                    <xdr:rowOff>12700</xdr:rowOff>
                  </to>
                </anchor>
              </controlPr>
            </control>
          </mc:Choice>
        </mc:AlternateContent>
        <mc:AlternateContent xmlns:mc="http://schemas.openxmlformats.org/markup-compatibility/2006">
          <mc:Choice Requires="x14">
            <control shapeId="32789" r:id="rId14" name="Check Box 21">
              <controlPr defaultSize="0" autoFill="0" autoLine="0" autoPict="0">
                <anchor moveWithCells="1">
                  <from>
                    <xdr:col>1</xdr:col>
                    <xdr:colOff>361950</xdr:colOff>
                    <xdr:row>19</xdr:row>
                    <xdr:rowOff>38100</xdr:rowOff>
                  </from>
                  <to>
                    <xdr:col>2</xdr:col>
                    <xdr:colOff>2762250</xdr:colOff>
                    <xdr:row>19</xdr:row>
                    <xdr:rowOff>222250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3F798-8164-4361-B9E0-51F53C25B40B}">
  <sheetPr codeName="Sheet13">
    <tabColor rgb="FFFF0000"/>
  </sheetPr>
  <dimension ref="B2:AD36"/>
  <sheetViews>
    <sheetView showGridLines="0" topLeftCell="R1" zoomScale="90" zoomScaleNormal="90" workbookViewId="0">
      <selection activeCell="W18" sqref="W18"/>
    </sheetView>
  </sheetViews>
  <sheetFormatPr defaultRowHeight="14.5"/>
  <cols>
    <col min="2" max="2" width="21.1796875" customWidth="1"/>
    <col min="4" max="4" width="17.81640625" customWidth="1"/>
    <col min="6" max="6" width="16.453125" customWidth="1"/>
    <col min="8" max="8" width="44.81640625" bestFit="1" customWidth="1"/>
    <col min="9" max="9" width="18.6328125" customWidth="1"/>
    <col min="10" max="11" width="14.6328125" customWidth="1"/>
    <col min="12" max="12" width="14.1796875" bestFit="1" customWidth="1"/>
    <col min="13" max="13" width="20.36328125" customWidth="1"/>
    <col min="14" max="15" width="42.26953125" customWidth="1"/>
    <col min="16" max="16" width="17.453125" customWidth="1"/>
    <col min="17" max="18" width="41.26953125" customWidth="1"/>
    <col min="26" max="26" width="31.453125" customWidth="1"/>
    <col min="27" max="27" width="21" customWidth="1"/>
    <col min="28" max="28" width="18.26953125" customWidth="1"/>
    <col min="29" max="29" width="35.90625" customWidth="1"/>
    <col min="30" max="30" width="28.453125" customWidth="1"/>
  </cols>
  <sheetData>
    <row r="2" spans="2:16">
      <c r="B2" s="169" t="s">
        <v>289</v>
      </c>
      <c r="D2" s="169" t="s">
        <v>290</v>
      </c>
      <c r="F2" s="169" t="s">
        <v>291</v>
      </c>
      <c r="H2" t="s">
        <v>290</v>
      </c>
      <c r="I2" t="s">
        <v>460</v>
      </c>
      <c r="J2" t="s">
        <v>461</v>
      </c>
      <c r="K2" t="s">
        <v>581</v>
      </c>
      <c r="L2" t="s">
        <v>462</v>
      </c>
      <c r="M2" t="s">
        <v>580</v>
      </c>
      <c r="N2" t="s">
        <v>560</v>
      </c>
      <c r="P2" t="s">
        <v>517</v>
      </c>
    </row>
    <row r="3" spans="2:16">
      <c r="B3" t="s">
        <v>293</v>
      </c>
      <c r="D3" t="s">
        <v>293</v>
      </c>
      <c r="F3" t="s">
        <v>293</v>
      </c>
      <c r="H3" t="s">
        <v>293</v>
      </c>
      <c r="P3" s="308" t="s">
        <v>525</v>
      </c>
    </row>
    <row r="4" spans="2:16">
      <c r="B4" t="s">
        <v>292</v>
      </c>
      <c r="D4" t="s">
        <v>297</v>
      </c>
      <c r="F4" t="s">
        <v>299</v>
      </c>
      <c r="H4" s="170" t="s">
        <v>298</v>
      </c>
      <c r="I4" s="240">
        <v>50</v>
      </c>
      <c r="J4" s="219">
        <v>50</v>
      </c>
      <c r="K4" s="219">
        <v>50</v>
      </c>
      <c r="L4" s="219">
        <v>150</v>
      </c>
      <c r="M4" s="219">
        <v>200</v>
      </c>
      <c r="N4" s="240">
        <v>100000</v>
      </c>
      <c r="O4" s="240"/>
      <c r="P4" s="308" t="s">
        <v>518</v>
      </c>
    </row>
    <row r="5" spans="2:16">
      <c r="B5" t="s">
        <v>294</v>
      </c>
      <c r="D5" t="s">
        <v>298</v>
      </c>
      <c r="F5" t="s">
        <v>300</v>
      </c>
      <c r="H5" t="s">
        <v>458</v>
      </c>
      <c r="I5" s="240">
        <v>50</v>
      </c>
      <c r="J5" s="219">
        <v>50</v>
      </c>
      <c r="K5" s="219">
        <v>50</v>
      </c>
      <c r="L5" s="219">
        <v>150</v>
      </c>
      <c r="M5" s="219">
        <v>200</v>
      </c>
      <c r="N5" s="240">
        <v>100000</v>
      </c>
      <c r="O5" s="240"/>
      <c r="P5" s="308" t="s">
        <v>519</v>
      </c>
    </row>
    <row r="6" spans="2:16">
      <c r="B6" t="s">
        <v>295</v>
      </c>
      <c r="F6" t="s">
        <v>301</v>
      </c>
      <c r="H6" t="s">
        <v>459</v>
      </c>
      <c r="I6" s="240">
        <v>50</v>
      </c>
      <c r="J6" s="219">
        <v>50</v>
      </c>
      <c r="K6" s="219">
        <v>50</v>
      </c>
      <c r="L6" s="219">
        <v>150</v>
      </c>
      <c r="M6" s="219">
        <v>200</v>
      </c>
      <c r="N6" s="240">
        <v>100000</v>
      </c>
      <c r="O6" s="240"/>
      <c r="P6" s="308" t="s">
        <v>520</v>
      </c>
    </row>
    <row r="7" spans="2:16">
      <c r="B7" t="s">
        <v>296</v>
      </c>
      <c r="F7" t="s">
        <v>302</v>
      </c>
      <c r="H7" t="s">
        <v>428</v>
      </c>
      <c r="I7" s="240">
        <v>150</v>
      </c>
      <c r="J7" s="219">
        <v>150</v>
      </c>
      <c r="K7" s="219">
        <v>200</v>
      </c>
      <c r="L7" s="219">
        <v>150</v>
      </c>
      <c r="M7" s="219">
        <v>200</v>
      </c>
      <c r="N7" s="240">
        <v>200000</v>
      </c>
      <c r="O7" s="240"/>
      <c r="P7" s="308" t="s">
        <v>521</v>
      </c>
    </row>
    <row r="8" spans="2:16">
      <c r="F8" t="s">
        <v>303</v>
      </c>
      <c r="P8" s="308" t="s">
        <v>522</v>
      </c>
    </row>
    <row r="9" spans="2:16">
      <c r="F9" t="s">
        <v>304</v>
      </c>
      <c r="H9" s="169" t="s">
        <v>290</v>
      </c>
      <c r="I9" s="169" t="s">
        <v>21</v>
      </c>
      <c r="J9" s="169" t="s">
        <v>559</v>
      </c>
      <c r="K9" s="169"/>
      <c r="L9" s="169" t="s">
        <v>561</v>
      </c>
      <c r="M9" s="169"/>
      <c r="P9" s="308" t="s">
        <v>523</v>
      </c>
    </row>
    <row r="10" spans="2:16">
      <c r="F10" t="s">
        <v>305</v>
      </c>
      <c r="H10" t="str">
        <f>IF('HP &amp; VRF-Eligibility&amp;Rebate'!F91="","",'HP &amp; VRF-Eligibility&amp;Rebate'!F91)</f>
        <v>Select…</v>
      </c>
      <c r="I10" s="308">
        <f>IF(AND(H10="Fossil Fuel Decommissioning",H13=TRUE),K7,IF(H10&lt;&gt;"Fossil Fuel Decommissioning",I6,I7))</f>
        <v>50</v>
      </c>
      <c r="J10">
        <f>IF(H10&lt;&gt;"Fossil Fuel Decommissioning",'References Tab'!N4,'References Tab'!N7)</f>
        <v>100000</v>
      </c>
      <c r="L10" t="str">
        <f>IF('HP &amp; VRF-Eligibility&amp;Rebate'!J95="","",'HP &amp; VRF-Eligibility&amp;Rebate'!J95)</f>
        <v/>
      </c>
      <c r="P10" s="308" t="s">
        <v>524</v>
      </c>
    </row>
    <row r="11" spans="2:16" ht="15" thickBot="1">
      <c r="F11" t="s">
        <v>306</v>
      </c>
    </row>
    <row r="12" spans="2:16" ht="15" thickBot="1">
      <c r="F12" t="s">
        <v>307</v>
      </c>
      <c r="H12" s="376" t="s">
        <v>582</v>
      </c>
    </row>
    <row r="13" spans="2:16" ht="15" thickBot="1">
      <c r="F13" t="s">
        <v>308</v>
      </c>
      <c r="H13" s="375" t="b">
        <f>IF('Customer Information'!K20="YES",TRUE,FALSE)</f>
        <v>0</v>
      </c>
    </row>
    <row r="14" spans="2:16">
      <c r="F14" t="s">
        <v>309</v>
      </c>
    </row>
    <row r="15" spans="2:16">
      <c r="B15" t="s">
        <v>483</v>
      </c>
      <c r="F15" t="s">
        <v>310</v>
      </c>
    </row>
    <row r="16" spans="2:16">
      <c r="B16" t="s">
        <v>293</v>
      </c>
      <c r="F16" t="s">
        <v>311</v>
      </c>
      <c r="H16" s="169" t="s">
        <v>436</v>
      </c>
      <c r="I16" s="169" t="s">
        <v>437</v>
      </c>
    </row>
    <row r="17" spans="2:30">
      <c r="B17" t="s">
        <v>484</v>
      </c>
      <c r="H17" t="s">
        <v>438</v>
      </c>
      <c r="I17" s="219">
        <v>2000000</v>
      </c>
    </row>
    <row r="18" spans="2:30">
      <c r="B18" t="s">
        <v>485</v>
      </c>
      <c r="H18" t="s">
        <v>439</v>
      </c>
      <c r="I18" s="220">
        <v>0.7</v>
      </c>
    </row>
    <row r="23" spans="2:30">
      <c r="B23" s="169" t="s">
        <v>575</v>
      </c>
      <c r="H23" t="s">
        <v>583</v>
      </c>
    </row>
    <row r="24" spans="2:30">
      <c r="B24" t="s">
        <v>293</v>
      </c>
    </row>
    <row r="25" spans="2:30">
      <c r="B25" t="s">
        <v>576</v>
      </c>
    </row>
    <row r="26" spans="2:30">
      <c r="B26" t="s">
        <v>577</v>
      </c>
      <c r="H26" t="s">
        <v>584</v>
      </c>
    </row>
    <row r="27" spans="2:30">
      <c r="B27" t="s">
        <v>578</v>
      </c>
    </row>
    <row r="28" spans="2:30" ht="15" thickBot="1">
      <c r="L28" s="108"/>
      <c r="M28" s="108"/>
      <c r="N28" s="108"/>
      <c r="O28" s="108"/>
      <c r="P28" s="108"/>
      <c r="Q28" s="108"/>
      <c r="R28" s="108"/>
      <c r="S28" s="108"/>
    </row>
    <row r="29" spans="2:30" ht="29.5" thickBot="1">
      <c r="L29" s="108"/>
      <c r="M29" s="108"/>
      <c r="N29" s="203" t="s">
        <v>407</v>
      </c>
      <c r="O29" s="371"/>
      <c r="P29" s="204" t="s">
        <v>408</v>
      </c>
      <c r="Q29" s="205" t="s">
        <v>469</v>
      </c>
      <c r="R29" s="206" t="s">
        <v>428</v>
      </c>
      <c r="S29" s="108"/>
      <c r="W29" s="536" t="s">
        <v>549</v>
      </c>
      <c r="X29" s="537"/>
      <c r="Y29" s="537"/>
      <c r="Z29" s="537"/>
      <c r="AA29" s="537"/>
      <c r="AB29" s="537"/>
      <c r="AC29" s="537"/>
      <c r="AD29" s="538"/>
    </row>
    <row r="30" spans="2:30" ht="44" customHeight="1">
      <c r="L30" s="108"/>
      <c r="M30" s="108"/>
      <c r="N30" s="207" t="s">
        <v>504</v>
      </c>
      <c r="O30" s="372"/>
      <c r="P30" s="208" t="s">
        <v>409</v>
      </c>
      <c r="Q30" s="209">
        <f>I4</f>
        <v>50</v>
      </c>
      <c r="R30" s="210">
        <f>I7</f>
        <v>150</v>
      </c>
      <c r="S30" s="108"/>
      <c r="W30" s="532" t="s">
        <v>290</v>
      </c>
      <c r="X30" s="533"/>
      <c r="Y30" s="533"/>
      <c r="Z30" s="533"/>
      <c r="AA30" s="377" t="s">
        <v>554</v>
      </c>
      <c r="AB30" s="377" t="s">
        <v>21</v>
      </c>
      <c r="AC30" s="378" t="s">
        <v>571</v>
      </c>
      <c r="AD30" s="379" t="s">
        <v>548</v>
      </c>
    </row>
    <row r="31" spans="2:30" ht="23.15" customHeight="1">
      <c r="L31" s="108"/>
      <c r="M31" s="108"/>
      <c r="N31" s="207" t="s">
        <v>405</v>
      </c>
      <c r="O31" s="372"/>
      <c r="P31" s="208" t="s">
        <v>429</v>
      </c>
      <c r="Q31" s="209">
        <v>120</v>
      </c>
      <c r="R31" s="210">
        <v>160</v>
      </c>
      <c r="S31" s="108"/>
      <c r="W31" s="534" t="s">
        <v>552</v>
      </c>
      <c r="X31" s="535"/>
      <c r="Y31" s="535"/>
      <c r="Z31" s="535"/>
      <c r="AA31" s="351" t="s">
        <v>551</v>
      </c>
      <c r="AB31" s="351" t="s">
        <v>555</v>
      </c>
      <c r="AC31" s="351" t="s">
        <v>556</v>
      </c>
      <c r="AD31" s="352">
        <v>100000</v>
      </c>
    </row>
    <row r="32" spans="2:30" ht="23.15" customHeight="1">
      <c r="L32" s="108"/>
      <c r="M32" s="108"/>
      <c r="N32" s="236" t="s">
        <v>406</v>
      </c>
      <c r="O32" s="373"/>
      <c r="P32" s="237" t="s">
        <v>429</v>
      </c>
      <c r="Q32" s="238">
        <v>120</v>
      </c>
      <c r="R32" s="239">
        <v>160</v>
      </c>
      <c r="S32" s="108"/>
      <c r="W32" s="528" t="s">
        <v>553</v>
      </c>
      <c r="X32" s="529"/>
      <c r="Y32" s="529"/>
      <c r="Z32" s="529"/>
      <c r="AA32" s="353" t="s">
        <v>551</v>
      </c>
      <c r="AB32" s="353" t="s">
        <v>569</v>
      </c>
      <c r="AC32" s="353" t="s">
        <v>570</v>
      </c>
      <c r="AD32" s="354">
        <v>200000</v>
      </c>
    </row>
    <row r="33" spans="12:30" ht="23.5" customHeight="1" thickBot="1">
      <c r="L33" s="108"/>
      <c r="M33" s="108"/>
      <c r="N33" s="211" t="s">
        <v>447</v>
      </c>
      <c r="O33" s="374"/>
      <c r="P33" s="212" t="s">
        <v>429</v>
      </c>
      <c r="Q33" s="213">
        <f>L4</f>
        <v>150</v>
      </c>
      <c r="R33" s="214">
        <f>L7</f>
        <v>150</v>
      </c>
      <c r="W33" s="530" t="s">
        <v>447</v>
      </c>
      <c r="X33" s="531"/>
      <c r="Y33" s="531"/>
      <c r="Z33" s="531"/>
      <c r="AA33" s="349" t="s">
        <v>551</v>
      </c>
      <c r="AB33" s="368" t="s">
        <v>569</v>
      </c>
      <c r="AC33" s="368" t="s">
        <v>570</v>
      </c>
      <c r="AD33" s="350" t="s">
        <v>556</v>
      </c>
    </row>
    <row r="34" spans="12:30">
      <c r="L34" s="108"/>
      <c r="M34" s="108"/>
      <c r="N34" s="215" t="s">
        <v>470</v>
      </c>
      <c r="O34" s="215"/>
      <c r="P34" s="108"/>
      <c r="Q34" s="108"/>
      <c r="R34" s="108"/>
      <c r="S34" s="108"/>
      <c r="W34" t="s">
        <v>550</v>
      </c>
    </row>
    <row r="35" spans="12:30">
      <c r="Q35" s="369"/>
      <c r="T35" s="369"/>
      <c r="W35" t="s">
        <v>573</v>
      </c>
    </row>
    <row r="36" spans="12:30">
      <c r="L36" s="108"/>
      <c r="M36" s="108"/>
      <c r="W36" s="369" t="s">
        <v>572</v>
      </c>
    </row>
  </sheetData>
  <mergeCells count="5">
    <mergeCell ref="W32:Z32"/>
    <mergeCell ref="W33:Z33"/>
    <mergeCell ref="W30:Z30"/>
    <mergeCell ref="W31:Z31"/>
    <mergeCell ref="W29:AD29"/>
  </mergeCells>
  <conditionalFormatting sqref="Q35">
    <cfRule type="expression" dxfId="2" priority="3">
      <formula>$C$17="Select…"</formula>
    </cfRule>
  </conditionalFormatting>
  <conditionalFormatting sqref="T35">
    <cfRule type="expression" dxfId="1" priority="2">
      <formula>$C$17="Select…"</formula>
    </cfRule>
  </conditionalFormatting>
  <conditionalFormatting sqref="W36">
    <cfRule type="expression" dxfId="0" priority="1">
      <formula>$C$17="Select…"</formula>
    </cfRule>
  </conditionalFormatting>
  <hyperlinks>
    <hyperlink ref="W36" r:id="rId1" xr:uid="{5C5DEC90-69E9-4EF6-990E-8321C7CE37A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D325B-F85A-4D15-998F-F3925AE9ECA1}">
  <sheetPr codeName="Sheet12">
    <tabColor rgb="FFFF0000"/>
  </sheetPr>
  <dimension ref="B1:E105"/>
  <sheetViews>
    <sheetView zoomScaleNormal="100" workbookViewId="0">
      <pane ySplit="5" topLeftCell="A93" activePane="bottomLeft" state="frozen"/>
      <selection pane="bottomLeft" activeCell="C4" sqref="C4"/>
    </sheetView>
  </sheetViews>
  <sheetFormatPr defaultRowHeight="14.5"/>
  <cols>
    <col min="1" max="1" width="2.54296875" customWidth="1"/>
    <col min="2" max="2" width="10.453125" bestFit="1" customWidth="1"/>
    <col min="3" max="3" width="14.54296875" bestFit="1" customWidth="1"/>
    <col min="4" max="4" width="121.54296875" customWidth="1"/>
  </cols>
  <sheetData>
    <row r="1" spans="2:5" ht="27.65" customHeight="1">
      <c r="B1" s="539" t="str">
        <f>C4&amp;" "&amp;"Commercial Efficiency Program"</f>
        <v>2024 Commercial Efficiency Program</v>
      </c>
      <c r="C1" s="539"/>
      <c r="D1" s="539"/>
      <c r="E1" s="539"/>
    </row>
    <row r="2" spans="2:5" ht="23.15" customHeight="1">
      <c r="B2" s="540" t="s">
        <v>150</v>
      </c>
      <c r="C2" s="540"/>
      <c r="D2" s="540"/>
      <c r="E2" s="540"/>
    </row>
    <row r="3" spans="2:5" ht="22.5">
      <c r="B3" s="112"/>
      <c r="C3" s="113" t="s">
        <v>597</v>
      </c>
      <c r="D3" s="114" t="s">
        <v>151</v>
      </c>
      <c r="E3" s="112"/>
    </row>
    <row r="4" spans="2:5" ht="22.5">
      <c r="B4" s="112"/>
      <c r="C4" s="115">
        <v>2024</v>
      </c>
      <c r="D4" s="114" t="s">
        <v>152</v>
      </c>
      <c r="E4" s="112"/>
    </row>
    <row r="5" spans="2:5" ht="22.5">
      <c r="B5" s="112"/>
      <c r="C5" s="115" t="s">
        <v>567</v>
      </c>
      <c r="D5" s="114" t="s">
        <v>153</v>
      </c>
      <c r="E5" s="112"/>
    </row>
    <row r="6" spans="2:5">
      <c r="B6" s="116"/>
      <c r="C6" s="117"/>
      <c r="D6" s="118"/>
      <c r="E6" s="117"/>
    </row>
    <row r="7" spans="2:5">
      <c r="B7" s="116" t="s">
        <v>154</v>
      </c>
      <c r="C7" s="116" t="s">
        <v>151</v>
      </c>
      <c r="D7" s="119" t="s">
        <v>155</v>
      </c>
      <c r="E7" s="117"/>
    </row>
    <row r="8" spans="2:5" ht="15.5">
      <c r="B8" s="120">
        <v>43747</v>
      </c>
      <c r="C8" s="121" t="s">
        <v>189</v>
      </c>
      <c r="D8" s="122" t="s">
        <v>177</v>
      </c>
      <c r="E8" t="s">
        <v>156</v>
      </c>
    </row>
    <row r="9" spans="2:5" ht="15.5">
      <c r="B9" s="120">
        <v>43748</v>
      </c>
      <c r="C9" s="121" t="s">
        <v>172</v>
      </c>
      <c r="D9" s="122" t="s">
        <v>190</v>
      </c>
      <c r="E9" t="s">
        <v>156</v>
      </c>
    </row>
    <row r="10" spans="2:5">
      <c r="B10" s="120">
        <v>43751</v>
      </c>
      <c r="C10" s="121" t="s">
        <v>173</v>
      </c>
      <c r="D10" t="s">
        <v>174</v>
      </c>
      <c r="E10" t="s">
        <v>175</v>
      </c>
    </row>
    <row r="11" spans="2:5">
      <c r="B11" s="120">
        <v>43752</v>
      </c>
      <c r="C11" s="121" t="s">
        <v>176</v>
      </c>
      <c r="D11" t="s">
        <v>178</v>
      </c>
      <c r="E11" t="s">
        <v>175</v>
      </c>
    </row>
    <row r="12" spans="2:5">
      <c r="B12" s="120">
        <v>43753</v>
      </c>
      <c r="C12" s="121" t="s">
        <v>187</v>
      </c>
      <c r="D12" t="s">
        <v>188</v>
      </c>
      <c r="E12" t="s">
        <v>175</v>
      </c>
    </row>
    <row r="13" spans="2:5">
      <c r="B13" s="120">
        <v>43755</v>
      </c>
      <c r="C13" s="121" t="s">
        <v>194</v>
      </c>
      <c r="D13" t="s">
        <v>195</v>
      </c>
      <c r="E13" t="s">
        <v>175</v>
      </c>
    </row>
    <row r="14" spans="2:5">
      <c r="B14" s="120">
        <v>43760</v>
      </c>
      <c r="C14" s="121" t="s">
        <v>246</v>
      </c>
      <c r="D14" t="s">
        <v>218</v>
      </c>
      <c r="E14" t="s">
        <v>217</v>
      </c>
    </row>
    <row r="15" spans="2:5">
      <c r="B15" s="120">
        <v>43760</v>
      </c>
      <c r="C15" s="121" t="s">
        <v>246</v>
      </c>
      <c r="D15" t="s">
        <v>219</v>
      </c>
      <c r="E15" t="s">
        <v>217</v>
      </c>
    </row>
    <row r="16" spans="2:5">
      <c r="B16" s="120">
        <v>43760</v>
      </c>
      <c r="C16" s="121" t="s">
        <v>246</v>
      </c>
      <c r="D16" t="s">
        <v>245</v>
      </c>
      <c r="E16" t="s">
        <v>217</v>
      </c>
    </row>
    <row r="17" spans="2:5">
      <c r="B17" s="120">
        <v>43762</v>
      </c>
      <c r="C17" s="121" t="s">
        <v>251</v>
      </c>
      <c r="D17" t="s">
        <v>252</v>
      </c>
      <c r="E17" t="s">
        <v>175</v>
      </c>
    </row>
    <row r="18" spans="2:5">
      <c r="B18" s="120">
        <v>43767</v>
      </c>
      <c r="C18" s="121" t="s">
        <v>259</v>
      </c>
      <c r="D18" t="s">
        <v>260</v>
      </c>
      <c r="E18" t="s">
        <v>175</v>
      </c>
    </row>
    <row r="19" spans="2:5">
      <c r="B19" s="120">
        <v>43776</v>
      </c>
      <c r="C19" s="121" t="s">
        <v>261</v>
      </c>
      <c r="D19" t="s">
        <v>262</v>
      </c>
      <c r="E19" t="s">
        <v>217</v>
      </c>
    </row>
    <row r="20" spans="2:5">
      <c r="B20" s="120">
        <v>43776</v>
      </c>
      <c r="C20" s="121" t="s">
        <v>261</v>
      </c>
      <c r="D20" t="s">
        <v>263</v>
      </c>
      <c r="E20" t="s">
        <v>217</v>
      </c>
    </row>
    <row r="21" spans="2:5">
      <c r="B21" s="120">
        <v>43782</v>
      </c>
      <c r="C21" s="121" t="s">
        <v>265</v>
      </c>
      <c r="D21" t="s">
        <v>266</v>
      </c>
      <c r="E21" t="s">
        <v>217</v>
      </c>
    </row>
    <row r="22" spans="2:5">
      <c r="B22" s="120">
        <v>43782</v>
      </c>
      <c r="C22" s="121" t="s">
        <v>265</v>
      </c>
      <c r="D22" t="s">
        <v>267</v>
      </c>
      <c r="E22" t="s">
        <v>217</v>
      </c>
    </row>
    <row r="23" spans="2:5">
      <c r="B23" s="120">
        <v>43782</v>
      </c>
      <c r="C23" s="121" t="s">
        <v>265</v>
      </c>
      <c r="D23" t="s">
        <v>269</v>
      </c>
      <c r="E23" t="s">
        <v>217</v>
      </c>
    </row>
    <row r="25" spans="2:5">
      <c r="B25" s="120">
        <v>43782</v>
      </c>
      <c r="C25" s="121" t="s">
        <v>270</v>
      </c>
      <c r="D25" t="s">
        <v>271</v>
      </c>
      <c r="E25" t="s">
        <v>217</v>
      </c>
    </row>
    <row r="26" spans="2:5">
      <c r="B26" s="120">
        <v>44169</v>
      </c>
      <c r="C26" s="121" t="s">
        <v>272</v>
      </c>
      <c r="D26" t="s">
        <v>273</v>
      </c>
      <c r="E26" t="s">
        <v>274</v>
      </c>
    </row>
    <row r="27" spans="2:5">
      <c r="B27" s="120">
        <v>44176</v>
      </c>
      <c r="C27" s="121" t="s">
        <v>275</v>
      </c>
      <c r="D27" t="s">
        <v>276</v>
      </c>
      <c r="E27" t="s">
        <v>156</v>
      </c>
    </row>
    <row r="28" spans="2:5">
      <c r="B28" s="120">
        <v>44176</v>
      </c>
      <c r="C28" s="121" t="s">
        <v>275</v>
      </c>
      <c r="D28" t="s">
        <v>277</v>
      </c>
      <c r="E28" t="s">
        <v>156</v>
      </c>
    </row>
    <row r="29" spans="2:5">
      <c r="B29" s="120">
        <v>44176</v>
      </c>
      <c r="C29" s="121" t="s">
        <v>275</v>
      </c>
      <c r="D29" t="s">
        <v>279</v>
      </c>
      <c r="E29" t="s">
        <v>156</v>
      </c>
    </row>
    <row r="30" spans="2:5">
      <c r="B30" s="120">
        <v>44176</v>
      </c>
      <c r="C30" s="121" t="s">
        <v>275</v>
      </c>
      <c r="D30" t="s">
        <v>280</v>
      </c>
      <c r="E30" t="s">
        <v>156</v>
      </c>
    </row>
    <row r="31" spans="2:5">
      <c r="B31" s="120">
        <v>44180</v>
      </c>
      <c r="C31" s="121" t="s">
        <v>281</v>
      </c>
      <c r="D31" t="s">
        <v>282</v>
      </c>
      <c r="E31" t="s">
        <v>217</v>
      </c>
    </row>
    <row r="32" spans="2:5">
      <c r="B32" s="120">
        <v>44180</v>
      </c>
      <c r="C32" s="121" t="s">
        <v>281</v>
      </c>
      <c r="D32" t="s">
        <v>285</v>
      </c>
      <c r="E32" t="s">
        <v>217</v>
      </c>
    </row>
    <row r="33" spans="2:5">
      <c r="B33" s="120">
        <v>44180</v>
      </c>
      <c r="C33" s="121" t="s">
        <v>281</v>
      </c>
      <c r="D33" t="s">
        <v>286</v>
      </c>
      <c r="E33" t="s">
        <v>217</v>
      </c>
    </row>
    <row r="34" spans="2:5">
      <c r="B34" s="120">
        <v>44180</v>
      </c>
      <c r="C34" s="121" t="s">
        <v>281</v>
      </c>
      <c r="D34" t="s">
        <v>288</v>
      </c>
      <c r="E34" t="s">
        <v>217</v>
      </c>
    </row>
    <row r="35" spans="2:5">
      <c r="B35" s="120">
        <v>44180</v>
      </c>
      <c r="C35" s="121" t="s">
        <v>281</v>
      </c>
      <c r="D35" t="s">
        <v>312</v>
      </c>
      <c r="E35" t="s">
        <v>217</v>
      </c>
    </row>
    <row r="36" spans="2:5" ht="29">
      <c r="B36" s="120">
        <v>44180</v>
      </c>
      <c r="C36" s="121" t="s">
        <v>281</v>
      </c>
      <c r="D36" s="170" t="s">
        <v>313</v>
      </c>
      <c r="E36" t="s">
        <v>217</v>
      </c>
    </row>
    <row r="37" spans="2:5">
      <c r="B37" s="120">
        <v>44180</v>
      </c>
      <c r="C37" s="121" t="s">
        <v>281</v>
      </c>
      <c r="D37" t="s">
        <v>314</v>
      </c>
      <c r="E37" t="s">
        <v>217</v>
      </c>
    </row>
    <row r="38" spans="2:5">
      <c r="B38" s="120">
        <v>44180</v>
      </c>
      <c r="C38" s="121" t="s">
        <v>315</v>
      </c>
      <c r="D38" t="s">
        <v>316</v>
      </c>
      <c r="E38" t="s">
        <v>156</v>
      </c>
    </row>
    <row r="40" spans="2:5">
      <c r="B40" s="120">
        <v>44193</v>
      </c>
      <c r="C40">
        <v>1</v>
      </c>
      <c r="D40" t="s">
        <v>317</v>
      </c>
      <c r="E40" t="s">
        <v>217</v>
      </c>
    </row>
    <row r="42" spans="2:5">
      <c r="B42" s="120">
        <v>44505</v>
      </c>
      <c r="C42" t="s">
        <v>325</v>
      </c>
      <c r="D42" t="s">
        <v>326</v>
      </c>
      <c r="E42" t="s">
        <v>217</v>
      </c>
    </row>
    <row r="43" spans="2:5">
      <c r="D43" t="s">
        <v>327</v>
      </c>
    </row>
    <row r="44" spans="2:5">
      <c r="B44" s="120">
        <v>44539</v>
      </c>
      <c r="C44" t="s">
        <v>386</v>
      </c>
      <c r="D44" t="s">
        <v>387</v>
      </c>
      <c r="E44" t="s">
        <v>217</v>
      </c>
    </row>
    <row r="45" spans="2:5">
      <c r="D45" t="s">
        <v>390</v>
      </c>
      <c r="E45" t="s">
        <v>217</v>
      </c>
    </row>
    <row r="46" spans="2:5">
      <c r="B46" s="201">
        <v>44558</v>
      </c>
      <c r="C46" t="s">
        <v>270</v>
      </c>
      <c r="D46" t="s">
        <v>401</v>
      </c>
      <c r="E46" t="s">
        <v>217</v>
      </c>
    </row>
    <row r="47" spans="2:5">
      <c r="B47" s="120">
        <v>44760</v>
      </c>
      <c r="C47" t="s">
        <v>442</v>
      </c>
      <c r="D47" t="s">
        <v>444</v>
      </c>
      <c r="E47" t="s">
        <v>443</v>
      </c>
    </row>
    <row r="48" spans="2:5">
      <c r="D48" t="s">
        <v>445</v>
      </c>
    </row>
    <row r="49" spans="2:5">
      <c r="B49" s="120">
        <v>44768</v>
      </c>
      <c r="C49" t="s">
        <v>449</v>
      </c>
      <c r="D49" t="s">
        <v>450</v>
      </c>
      <c r="E49" t="s">
        <v>443</v>
      </c>
    </row>
    <row r="50" spans="2:5">
      <c r="D50" t="s">
        <v>451</v>
      </c>
    </row>
    <row r="51" spans="2:5">
      <c r="D51" t="s">
        <v>452</v>
      </c>
    </row>
    <row r="52" spans="2:5">
      <c r="D52" t="s">
        <v>453</v>
      </c>
    </row>
    <row r="53" spans="2:5">
      <c r="D53" t="s">
        <v>454</v>
      </c>
    </row>
    <row r="54" spans="2:5">
      <c r="D54" t="s">
        <v>455</v>
      </c>
    </row>
    <row r="55" spans="2:5">
      <c r="B55" s="120">
        <v>44774</v>
      </c>
      <c r="C55" t="s">
        <v>464</v>
      </c>
      <c r="D55" t="s">
        <v>465</v>
      </c>
      <c r="E55" t="s">
        <v>443</v>
      </c>
    </row>
    <row r="56" spans="2:5">
      <c r="D56" t="s">
        <v>466</v>
      </c>
    </row>
    <row r="57" spans="2:5">
      <c r="D57" t="s">
        <v>467</v>
      </c>
    </row>
    <row r="58" spans="2:5">
      <c r="D58" t="s">
        <v>468</v>
      </c>
    </row>
    <row r="59" spans="2:5">
      <c r="B59" s="120">
        <v>44789</v>
      </c>
      <c r="C59" t="s">
        <v>471</v>
      </c>
      <c r="D59" t="s">
        <v>472</v>
      </c>
      <c r="E59" t="s">
        <v>443</v>
      </c>
    </row>
    <row r="60" spans="2:5">
      <c r="B60" s="120">
        <v>337029</v>
      </c>
      <c r="C60" t="s">
        <v>480</v>
      </c>
      <c r="D60" t="s">
        <v>481</v>
      </c>
      <c r="E60" t="s">
        <v>443</v>
      </c>
    </row>
    <row r="61" spans="2:5">
      <c r="B61" s="120">
        <v>44907</v>
      </c>
      <c r="C61" t="s">
        <v>486</v>
      </c>
      <c r="D61" t="s">
        <v>487</v>
      </c>
      <c r="E61" t="s">
        <v>217</v>
      </c>
    </row>
    <row r="63" spans="2:5">
      <c r="B63" s="120">
        <v>44922</v>
      </c>
      <c r="C63" t="s">
        <v>493</v>
      </c>
      <c r="D63" t="s">
        <v>494</v>
      </c>
      <c r="E63" t="s">
        <v>217</v>
      </c>
    </row>
    <row r="65" spans="2:5">
      <c r="B65" s="120">
        <v>45082</v>
      </c>
      <c r="C65" t="s">
        <v>495</v>
      </c>
      <c r="D65" t="s">
        <v>496</v>
      </c>
      <c r="E65" t="s">
        <v>497</v>
      </c>
    </row>
    <row r="66" spans="2:5">
      <c r="B66" s="120">
        <v>45085</v>
      </c>
      <c r="C66" t="s">
        <v>498</v>
      </c>
      <c r="D66" t="s">
        <v>499</v>
      </c>
      <c r="E66" t="s">
        <v>217</v>
      </c>
    </row>
    <row r="67" spans="2:5">
      <c r="D67" t="s">
        <v>500</v>
      </c>
      <c r="E67" t="s">
        <v>217</v>
      </c>
    </row>
    <row r="68" spans="2:5">
      <c r="D68" t="s">
        <v>501</v>
      </c>
      <c r="E68" t="s">
        <v>217</v>
      </c>
    </row>
    <row r="70" spans="2:5">
      <c r="B70" s="120">
        <v>45091</v>
      </c>
      <c r="C70" t="s">
        <v>502</v>
      </c>
      <c r="D70" t="s">
        <v>503</v>
      </c>
      <c r="E70" t="s">
        <v>217</v>
      </c>
    </row>
    <row r="72" spans="2:5">
      <c r="B72" s="120">
        <v>45183</v>
      </c>
      <c r="C72" t="s">
        <v>505</v>
      </c>
      <c r="D72" t="s">
        <v>506</v>
      </c>
      <c r="E72" t="s">
        <v>507</v>
      </c>
    </row>
    <row r="73" spans="2:5">
      <c r="D73" t="s">
        <v>508</v>
      </c>
    </row>
    <row r="74" spans="2:5">
      <c r="D74" t="s">
        <v>509</v>
      </c>
    </row>
    <row r="77" spans="2:5">
      <c r="B77" s="120">
        <v>45187</v>
      </c>
      <c r="C77" t="s">
        <v>512</v>
      </c>
      <c r="D77" t="s">
        <v>513</v>
      </c>
      <c r="E77" t="s">
        <v>507</v>
      </c>
    </row>
    <row r="79" spans="2:5">
      <c r="B79" s="120">
        <v>45191</v>
      </c>
      <c r="C79" t="s">
        <v>514</v>
      </c>
      <c r="D79" t="s">
        <v>515</v>
      </c>
    </row>
    <row r="80" spans="2:5">
      <c r="D80" t="s">
        <v>516</v>
      </c>
    </row>
    <row r="82" spans="2:5">
      <c r="B82" s="120">
        <v>45194</v>
      </c>
      <c r="C82" t="s">
        <v>526</v>
      </c>
      <c r="D82" t="s">
        <v>527</v>
      </c>
      <c r="E82" t="s">
        <v>507</v>
      </c>
    </row>
    <row r="83" spans="2:5">
      <c r="D83" t="s">
        <v>528</v>
      </c>
    </row>
    <row r="84" spans="2:5">
      <c r="D84" t="s">
        <v>530</v>
      </c>
    </row>
    <row r="86" spans="2:5">
      <c r="B86" s="120">
        <v>45195</v>
      </c>
      <c r="C86" t="s">
        <v>526</v>
      </c>
      <c r="D86" t="s">
        <v>529</v>
      </c>
      <c r="E86" t="s">
        <v>507</v>
      </c>
    </row>
    <row r="88" spans="2:5">
      <c r="B88" s="120">
        <v>45224</v>
      </c>
      <c r="C88" t="s">
        <v>540</v>
      </c>
      <c r="D88" t="s">
        <v>541</v>
      </c>
      <c r="E88" t="s">
        <v>217</v>
      </c>
    </row>
    <row r="89" spans="2:5">
      <c r="D89" t="s">
        <v>547</v>
      </c>
    </row>
    <row r="90" spans="2:5">
      <c r="D90" t="s">
        <v>563</v>
      </c>
    </row>
    <row r="91" spans="2:5">
      <c r="D91" t="s">
        <v>564</v>
      </c>
    </row>
    <row r="92" spans="2:5">
      <c r="D92" t="s">
        <v>565</v>
      </c>
    </row>
    <row r="93" spans="2:5">
      <c r="D93" t="s">
        <v>566</v>
      </c>
    </row>
    <row r="95" spans="2:5">
      <c r="B95" s="120">
        <v>45236</v>
      </c>
      <c r="C95" t="s">
        <v>493</v>
      </c>
      <c r="D95" t="s">
        <v>494</v>
      </c>
      <c r="E95" t="s">
        <v>507</v>
      </c>
    </row>
    <row r="97" spans="2:5">
      <c r="B97" s="120">
        <v>45364</v>
      </c>
      <c r="C97" t="s">
        <v>495</v>
      </c>
      <c r="D97" t="s">
        <v>568</v>
      </c>
      <c r="E97" t="s">
        <v>217</v>
      </c>
    </row>
    <row r="98" spans="2:5">
      <c r="D98" t="s">
        <v>585</v>
      </c>
    </row>
    <row r="99" spans="2:5">
      <c r="D99" t="s">
        <v>586</v>
      </c>
    </row>
    <row r="100" spans="2:5">
      <c r="D100" t="s">
        <v>587</v>
      </c>
    </row>
    <row r="101" spans="2:5">
      <c r="D101" t="s">
        <v>588</v>
      </c>
    </row>
    <row r="102" spans="2:5">
      <c r="D102" t="s">
        <v>589</v>
      </c>
    </row>
    <row r="103" spans="2:5">
      <c r="B103" s="120">
        <v>45373</v>
      </c>
      <c r="D103" t="s">
        <v>591</v>
      </c>
      <c r="E103" t="s">
        <v>217</v>
      </c>
    </row>
    <row r="104" spans="2:5">
      <c r="D104" t="s">
        <v>592</v>
      </c>
    </row>
    <row r="105" spans="2:5">
      <c r="D105" t="s">
        <v>593</v>
      </c>
    </row>
  </sheetData>
  <mergeCells count="2">
    <mergeCell ref="B1:E1"/>
    <mergeCell ref="B2:E2"/>
  </mergeCells>
  <phoneticPr fontId="54" type="noConversion"/>
  <pageMargins left="0.7" right="0.7" top="0.75" bottom="0.75" header="0.3" footer="0.3"/>
  <pageSetup scale="5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B8AE-0D43-4AA1-85C5-BEED3CD1977D}">
  <sheetPr codeName="Sheet2">
    <tabColor rgb="FF00B050"/>
  </sheetPr>
  <dimension ref="A1:XFB79"/>
  <sheetViews>
    <sheetView showGridLines="0" zoomScaleNormal="100" workbookViewId="0"/>
  </sheetViews>
  <sheetFormatPr defaultColWidth="0" defaultRowHeight="14.5" zeroHeight="1"/>
  <cols>
    <col min="1" max="1" width="2.1796875" customWidth="1"/>
    <col min="2" max="11" width="13.81640625" customWidth="1"/>
    <col min="16383" max="16384" width="2.1796875" hidden="1" customWidth="1"/>
  </cols>
  <sheetData>
    <row r="1" spans="1:256" s="20" customFormat="1" ht="55" customHeight="1">
      <c r="A1" s="247" t="str">
        <f>Development!B1</f>
        <v>2024 Commercial Efficiency Program</v>
      </c>
      <c r="B1" s="247"/>
      <c r="C1" s="248"/>
      <c r="D1" s="248"/>
      <c r="E1" s="248"/>
      <c r="F1" s="249"/>
      <c r="G1" s="247"/>
      <c r="H1" s="248"/>
      <c r="I1" s="251"/>
      <c r="J1" s="251"/>
      <c r="K1" s="252"/>
      <c r="L1" s="164"/>
    </row>
    <row r="2" spans="1:256" s="20" customFormat="1" ht="55" customHeight="1" thickBot="1">
      <c r="A2" s="250" t="str">
        <f>"     "&amp;"Terms &amp; Condition, Version"&amp;" "&amp;Development!C3</f>
        <v xml:space="preserve">     Terms &amp; Condition, Version 2.0</v>
      </c>
      <c r="B2" s="246"/>
      <c r="C2" s="248"/>
      <c r="D2" s="248"/>
      <c r="E2" s="248"/>
      <c r="F2" s="250"/>
      <c r="G2" s="246"/>
      <c r="H2" s="248"/>
      <c r="I2" s="251"/>
      <c r="J2" s="251"/>
      <c r="K2" s="253"/>
      <c r="L2" s="165"/>
      <c r="M2" s="21"/>
      <c r="N2" s="21"/>
      <c r="O2" s="21"/>
      <c r="P2" s="21"/>
      <c r="Q2" s="21"/>
      <c r="R2" s="21"/>
      <c r="S2" s="21"/>
      <c r="T2" s="21"/>
      <c r="U2" s="21"/>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5"/>
      <c r="CI2" s="415"/>
      <c r="CJ2" s="415"/>
      <c r="CK2" s="415"/>
      <c r="CL2" s="415"/>
      <c r="CM2" s="415"/>
      <c r="CN2" s="415"/>
      <c r="CO2" s="415"/>
      <c r="CP2" s="415"/>
      <c r="CQ2" s="415"/>
      <c r="CR2" s="415"/>
      <c r="CS2" s="415"/>
      <c r="CT2" s="415"/>
      <c r="CU2" s="415"/>
      <c r="CV2" s="415"/>
      <c r="CW2" s="415"/>
      <c r="CX2" s="415"/>
      <c r="CY2" s="415"/>
      <c r="CZ2" s="415"/>
      <c r="DA2" s="415"/>
      <c r="DB2" s="415"/>
      <c r="DC2" s="415"/>
      <c r="DD2" s="415"/>
      <c r="DE2" s="415"/>
      <c r="DF2" s="415"/>
      <c r="DG2" s="415"/>
      <c r="DH2" s="415"/>
      <c r="DI2" s="415"/>
      <c r="DJ2" s="415"/>
      <c r="DK2" s="415"/>
      <c r="DL2" s="415"/>
      <c r="DM2" s="415"/>
      <c r="DN2" s="415"/>
      <c r="DO2" s="415"/>
      <c r="DP2" s="415"/>
      <c r="DQ2" s="415"/>
      <c r="DR2" s="415"/>
      <c r="DS2" s="415"/>
      <c r="DT2" s="415"/>
      <c r="DU2" s="415"/>
      <c r="DV2" s="415"/>
      <c r="DW2" s="415"/>
      <c r="DX2" s="415"/>
      <c r="DY2" s="415"/>
      <c r="DZ2" s="415"/>
      <c r="EA2" s="415"/>
      <c r="EB2" s="415"/>
      <c r="EC2" s="415"/>
      <c r="ED2" s="415"/>
      <c r="EE2" s="415"/>
      <c r="EF2" s="415"/>
      <c r="EG2" s="415"/>
      <c r="EH2" s="415"/>
      <c r="EI2" s="415"/>
      <c r="EJ2" s="415"/>
      <c r="EK2" s="415"/>
      <c r="EL2" s="415"/>
      <c r="EM2" s="415"/>
      <c r="EN2" s="415"/>
      <c r="EO2" s="415"/>
      <c r="EP2" s="415"/>
      <c r="EQ2" s="415"/>
      <c r="ER2" s="415"/>
      <c r="ES2" s="415"/>
      <c r="ET2" s="415"/>
      <c r="EU2" s="415"/>
      <c r="EV2" s="415"/>
      <c r="EW2" s="415"/>
      <c r="EX2" s="415"/>
      <c r="EY2" s="415"/>
      <c r="EZ2" s="415"/>
      <c r="FA2" s="415"/>
      <c r="FB2" s="415"/>
      <c r="FC2" s="415"/>
      <c r="FD2" s="415"/>
      <c r="FE2" s="415"/>
      <c r="FF2" s="415"/>
      <c r="FG2" s="415"/>
      <c r="FH2" s="415"/>
      <c r="FI2" s="415"/>
      <c r="FJ2" s="415"/>
      <c r="FK2" s="415"/>
      <c r="FL2" s="415"/>
      <c r="FM2" s="415"/>
      <c r="FN2" s="415"/>
      <c r="FO2" s="415"/>
      <c r="FP2" s="415"/>
      <c r="FQ2" s="415"/>
      <c r="FR2" s="415"/>
      <c r="FS2" s="415"/>
      <c r="FT2" s="415"/>
      <c r="FU2" s="415"/>
      <c r="FV2" s="415"/>
      <c r="FW2" s="415"/>
      <c r="FX2" s="415"/>
      <c r="FY2" s="415"/>
      <c r="FZ2" s="415"/>
      <c r="GA2" s="415"/>
      <c r="GB2" s="415"/>
      <c r="GC2" s="415"/>
      <c r="GD2" s="415"/>
      <c r="GE2" s="415"/>
      <c r="GF2" s="415"/>
      <c r="GG2" s="415"/>
      <c r="GH2" s="415"/>
      <c r="GI2" s="415"/>
      <c r="GJ2" s="415"/>
      <c r="GK2" s="415"/>
      <c r="GL2" s="415"/>
      <c r="GM2" s="415"/>
      <c r="GN2" s="415"/>
      <c r="GO2" s="415"/>
      <c r="GP2" s="415"/>
      <c r="GQ2" s="415"/>
      <c r="GR2" s="415"/>
      <c r="GS2" s="415"/>
      <c r="GT2" s="415"/>
      <c r="GU2" s="415"/>
      <c r="GV2" s="415"/>
      <c r="GW2" s="415"/>
      <c r="GX2" s="415"/>
      <c r="GY2" s="415"/>
      <c r="GZ2" s="415"/>
      <c r="HA2" s="415"/>
      <c r="HB2" s="415"/>
      <c r="HC2" s="415"/>
      <c r="HD2" s="415"/>
      <c r="HE2" s="415"/>
      <c r="HF2" s="415"/>
      <c r="HG2" s="415"/>
      <c r="HH2" s="415"/>
      <c r="HI2" s="415"/>
      <c r="HJ2" s="415"/>
      <c r="HK2" s="415"/>
      <c r="HL2" s="415"/>
      <c r="HM2" s="415"/>
      <c r="HN2" s="415"/>
      <c r="HO2" s="415"/>
      <c r="HP2" s="415"/>
      <c r="HQ2" s="415"/>
      <c r="HR2" s="415"/>
      <c r="HS2" s="415"/>
      <c r="HT2" s="415"/>
      <c r="HU2" s="415"/>
      <c r="HV2" s="415"/>
      <c r="HW2" s="415"/>
      <c r="HX2" s="415"/>
      <c r="HY2" s="415"/>
      <c r="HZ2" s="415"/>
      <c r="IA2" s="415"/>
      <c r="IB2" s="415"/>
      <c r="IC2" s="415"/>
      <c r="ID2" s="415"/>
      <c r="IE2" s="415"/>
      <c r="IF2" s="415"/>
      <c r="IG2" s="415"/>
      <c r="IH2" s="415"/>
      <c r="II2" s="415"/>
      <c r="IJ2" s="415"/>
      <c r="IK2" s="415"/>
      <c r="IL2" s="415"/>
      <c r="IM2" s="415"/>
      <c r="IN2" s="415"/>
      <c r="IO2" s="415"/>
      <c r="IP2" s="415"/>
      <c r="IQ2" s="415"/>
      <c r="IR2" s="415"/>
      <c r="IS2" s="415"/>
      <c r="IT2" s="415"/>
      <c r="IU2" s="415"/>
      <c r="IV2" s="415"/>
    </row>
    <row r="3" spans="1:256" s="20" customFormat="1" ht="12.75" customHeight="1" thickTop="1">
      <c r="A3" s="167"/>
      <c r="B3" s="167"/>
      <c r="C3" s="167"/>
      <c r="D3" s="167"/>
      <c r="E3" s="167"/>
      <c r="F3" s="167"/>
      <c r="G3" s="167"/>
      <c r="H3" s="167"/>
      <c r="I3" s="167"/>
      <c r="J3" s="167"/>
      <c r="K3" s="167"/>
    </row>
    <row r="4" spans="1:256" s="22" customFormat="1" ht="8.9" customHeight="1">
      <c r="A4" s="273" t="s">
        <v>30</v>
      </c>
      <c r="B4" s="28"/>
      <c r="C4" s="28"/>
      <c r="D4" s="28"/>
      <c r="E4" s="28"/>
      <c r="F4" s="28"/>
      <c r="G4" s="28"/>
      <c r="H4" s="28"/>
      <c r="I4" s="28"/>
      <c r="J4" s="28"/>
      <c r="K4" s="29"/>
    </row>
    <row r="5" spans="1:256" s="23" customFormat="1" ht="19.5" customHeight="1">
      <c r="A5" s="30" t="s">
        <v>31</v>
      </c>
      <c r="B5" s="416" t="s">
        <v>32</v>
      </c>
      <c r="C5" s="416"/>
      <c r="D5" s="416"/>
      <c r="E5" s="416"/>
      <c r="F5" s="416"/>
      <c r="G5" s="416"/>
      <c r="H5" s="416"/>
      <c r="I5" s="416"/>
      <c r="J5" s="416"/>
      <c r="K5" s="417"/>
    </row>
    <row r="6" spans="1:256" s="23" customFormat="1" ht="18" customHeight="1">
      <c r="A6" s="30" t="s">
        <v>33</v>
      </c>
      <c r="B6" s="416" t="s">
        <v>34</v>
      </c>
      <c r="C6" s="416"/>
      <c r="D6" s="416"/>
      <c r="E6" s="416"/>
      <c r="F6" s="416"/>
      <c r="G6" s="416"/>
      <c r="H6" s="416"/>
      <c r="I6" s="416"/>
      <c r="J6" s="416"/>
      <c r="K6" s="417"/>
    </row>
    <row r="7" spans="1:256" s="23" customFormat="1" ht="9">
      <c r="A7" s="31" t="s">
        <v>35</v>
      </c>
      <c r="B7" s="32" t="s">
        <v>36</v>
      </c>
      <c r="C7" s="32"/>
      <c r="D7" s="32"/>
      <c r="E7" s="32"/>
      <c r="F7" s="32"/>
      <c r="G7" s="32"/>
      <c r="H7" s="32"/>
      <c r="I7" s="32"/>
      <c r="J7" s="32"/>
      <c r="K7" s="33"/>
    </row>
    <row r="8" spans="1:256" s="22" customFormat="1" ht="9">
      <c r="A8" s="273" t="s">
        <v>37</v>
      </c>
      <c r="B8" s="28"/>
      <c r="C8" s="28"/>
      <c r="D8" s="28"/>
      <c r="E8" s="28"/>
      <c r="F8" s="28"/>
      <c r="G8" s="28"/>
      <c r="H8" s="28"/>
      <c r="I8" s="28"/>
      <c r="J8" s="28"/>
      <c r="K8" s="29"/>
    </row>
    <row r="9" spans="1:256" s="23" customFormat="1" ht="20.149999999999999" customHeight="1">
      <c r="A9" s="274" t="s">
        <v>31</v>
      </c>
      <c r="B9" s="416" t="s">
        <v>38</v>
      </c>
      <c r="C9" s="416"/>
      <c r="D9" s="416"/>
      <c r="E9" s="416"/>
      <c r="F9" s="416"/>
      <c r="G9" s="416"/>
      <c r="H9" s="416"/>
      <c r="I9" s="416"/>
      <c r="J9" s="416"/>
      <c r="K9" s="417"/>
    </row>
    <row r="10" spans="1:256" s="23" customFormat="1" ht="20.5" customHeight="1">
      <c r="A10" s="274" t="s">
        <v>33</v>
      </c>
      <c r="B10" s="416" t="s">
        <v>39</v>
      </c>
      <c r="C10" s="416"/>
      <c r="D10" s="416"/>
      <c r="E10" s="416"/>
      <c r="F10" s="416"/>
      <c r="G10" s="416"/>
      <c r="H10" s="416"/>
      <c r="I10" s="416"/>
      <c r="J10" s="416"/>
      <c r="K10" s="417"/>
    </row>
    <row r="11" spans="1:256" s="22" customFormat="1" ht="9">
      <c r="A11" s="273" t="s">
        <v>40</v>
      </c>
      <c r="B11" s="28"/>
      <c r="C11" s="28"/>
      <c r="D11" s="28"/>
      <c r="E11" s="28"/>
      <c r="F11" s="28"/>
      <c r="G11" s="28"/>
      <c r="H11" s="28"/>
      <c r="I11" s="28"/>
      <c r="J11" s="28"/>
      <c r="K11" s="29"/>
    </row>
    <row r="12" spans="1:256" s="23" customFormat="1" ht="19.5" customHeight="1">
      <c r="A12" s="274" t="s">
        <v>31</v>
      </c>
      <c r="B12" s="416" t="s">
        <v>41</v>
      </c>
      <c r="C12" s="416"/>
      <c r="D12" s="416"/>
      <c r="E12" s="416"/>
      <c r="F12" s="416"/>
      <c r="G12" s="416"/>
      <c r="H12" s="416"/>
      <c r="I12" s="416"/>
      <c r="J12" s="416"/>
      <c r="K12" s="417"/>
    </row>
    <row r="13" spans="1:256" s="23" customFormat="1" ht="9">
      <c r="A13" s="274" t="s">
        <v>33</v>
      </c>
      <c r="B13" s="34" t="s">
        <v>42</v>
      </c>
      <c r="C13" s="34"/>
      <c r="D13" s="34"/>
      <c r="E13" s="34"/>
      <c r="F13" s="34"/>
      <c r="G13" s="34"/>
      <c r="H13" s="34"/>
      <c r="I13" s="34"/>
      <c r="J13" s="34"/>
      <c r="K13" s="35"/>
    </row>
    <row r="14" spans="1:256" s="22" customFormat="1" ht="10" customHeight="1">
      <c r="A14" s="273" t="s">
        <v>43</v>
      </c>
      <c r="B14" s="28"/>
      <c r="C14" s="28"/>
      <c r="D14" s="28"/>
      <c r="E14" s="28"/>
      <c r="F14" s="28"/>
      <c r="G14" s="28"/>
      <c r="H14" s="28"/>
      <c r="I14" s="28"/>
      <c r="J14" s="28"/>
      <c r="K14" s="29"/>
    </row>
    <row r="15" spans="1:256" s="23" customFormat="1" ht="37.5" customHeight="1">
      <c r="A15" s="275"/>
      <c r="B15" s="416" t="s">
        <v>44</v>
      </c>
      <c r="C15" s="416"/>
      <c r="D15" s="416"/>
      <c r="E15" s="416"/>
      <c r="F15" s="416"/>
      <c r="G15" s="416"/>
      <c r="H15" s="416"/>
      <c r="I15" s="416"/>
      <c r="J15" s="416"/>
      <c r="K15" s="417"/>
    </row>
    <row r="16" spans="1:256" s="22" customFormat="1" ht="10" customHeight="1">
      <c r="A16" s="273" t="s">
        <v>45</v>
      </c>
      <c r="B16" s="28"/>
      <c r="C16" s="28"/>
      <c r="D16" s="28"/>
      <c r="E16" s="28"/>
      <c r="F16" s="28"/>
      <c r="G16" s="28"/>
      <c r="H16" s="28"/>
      <c r="I16" s="28"/>
      <c r="J16" s="28"/>
      <c r="K16" s="29"/>
      <c r="M16" s="22" t="s">
        <v>46</v>
      </c>
    </row>
    <row r="17" spans="1:14" s="23" customFormat="1" ht="19.5" customHeight="1">
      <c r="A17" s="274" t="s">
        <v>31</v>
      </c>
      <c r="B17" s="416" t="s">
        <v>47</v>
      </c>
      <c r="C17" s="416"/>
      <c r="D17" s="416"/>
      <c r="E17" s="416"/>
      <c r="F17" s="416"/>
      <c r="G17" s="416"/>
      <c r="H17" s="416"/>
      <c r="I17" s="416"/>
      <c r="J17" s="416"/>
      <c r="K17" s="417"/>
    </row>
    <row r="18" spans="1:14" s="23" customFormat="1" ht="20.25" customHeight="1">
      <c r="A18" s="274" t="s">
        <v>33</v>
      </c>
      <c r="B18" s="416" t="s">
        <v>48</v>
      </c>
      <c r="C18" s="416"/>
      <c r="D18" s="416"/>
      <c r="E18" s="416"/>
      <c r="F18" s="416"/>
      <c r="G18" s="416"/>
      <c r="H18" s="416"/>
      <c r="I18" s="416"/>
      <c r="J18" s="416"/>
      <c r="K18" s="417"/>
    </row>
    <row r="19" spans="1:14" s="22" customFormat="1" ht="11.15" customHeight="1">
      <c r="A19" s="273" t="s">
        <v>49</v>
      </c>
      <c r="B19" s="28"/>
      <c r="C19" s="28"/>
      <c r="D19" s="28"/>
      <c r="E19" s="28"/>
      <c r="F19" s="28"/>
      <c r="G19" s="28"/>
      <c r="H19" s="28"/>
      <c r="I19" s="28"/>
      <c r="J19" s="28"/>
      <c r="K19" s="29"/>
    </row>
    <row r="20" spans="1:14" s="23" customFormat="1" ht="21" customHeight="1">
      <c r="A20" s="275"/>
      <c r="B20" s="416" t="s">
        <v>50</v>
      </c>
      <c r="C20" s="416"/>
      <c r="D20" s="416"/>
      <c r="E20" s="416"/>
      <c r="F20" s="416"/>
      <c r="G20" s="416"/>
      <c r="H20" s="416"/>
      <c r="I20" s="416"/>
      <c r="J20" s="416"/>
      <c r="K20" s="417"/>
    </row>
    <row r="21" spans="1:14" s="22" customFormat="1" ht="9.65" customHeight="1">
      <c r="A21" s="273" t="s">
        <v>51</v>
      </c>
      <c r="B21" s="28"/>
      <c r="C21" s="28"/>
      <c r="D21" s="28"/>
      <c r="E21" s="28"/>
      <c r="F21" s="28"/>
      <c r="G21" s="28"/>
      <c r="H21" s="28"/>
      <c r="I21" s="28"/>
      <c r="J21" s="28"/>
      <c r="K21" s="29"/>
    </row>
    <row r="22" spans="1:14" s="23" customFormat="1" ht="9">
      <c r="A22" s="274" t="s">
        <v>31</v>
      </c>
      <c r="B22" s="34" t="s">
        <v>52</v>
      </c>
      <c r="C22" s="34"/>
      <c r="D22" s="34"/>
      <c r="E22" s="34"/>
      <c r="F22" s="34"/>
      <c r="G22" s="34"/>
      <c r="H22" s="34"/>
      <c r="I22" s="34"/>
      <c r="J22" s="34"/>
      <c r="K22" s="35"/>
    </row>
    <row r="23" spans="1:14" s="23" customFormat="1" ht="9">
      <c r="A23" s="274" t="s">
        <v>33</v>
      </c>
      <c r="B23" s="416" t="s">
        <v>53</v>
      </c>
      <c r="C23" s="416"/>
      <c r="D23" s="416"/>
      <c r="E23" s="416"/>
      <c r="F23" s="416"/>
      <c r="G23" s="416"/>
      <c r="H23" s="416"/>
      <c r="I23" s="416"/>
      <c r="J23" s="416"/>
      <c r="K23" s="417"/>
    </row>
    <row r="24" spans="1:14" s="23" customFormat="1" ht="10.5" customHeight="1">
      <c r="A24" s="274" t="s">
        <v>35</v>
      </c>
      <c r="B24" s="416" t="s">
        <v>54</v>
      </c>
      <c r="C24" s="416"/>
      <c r="D24" s="416"/>
      <c r="E24" s="416"/>
      <c r="F24" s="416"/>
      <c r="G24" s="416"/>
      <c r="H24" s="416"/>
      <c r="I24" s="416"/>
      <c r="J24" s="416"/>
      <c r="K24" s="417"/>
    </row>
    <row r="25" spans="1:14" s="23" customFormat="1" ht="20.149999999999999" customHeight="1">
      <c r="A25" s="274" t="s">
        <v>55</v>
      </c>
      <c r="B25" s="416" t="s">
        <v>56</v>
      </c>
      <c r="C25" s="416"/>
      <c r="D25" s="416"/>
      <c r="E25" s="416"/>
      <c r="F25" s="416"/>
      <c r="G25" s="416"/>
      <c r="H25" s="416"/>
      <c r="I25" s="416"/>
      <c r="J25" s="416"/>
      <c r="K25" s="417"/>
      <c r="N25" s="23" t="s">
        <v>46</v>
      </c>
    </row>
    <row r="26" spans="1:14" s="23" customFormat="1" ht="9">
      <c r="A26" s="274" t="s">
        <v>57</v>
      </c>
      <c r="B26" s="34" t="s">
        <v>58</v>
      </c>
      <c r="C26" s="34"/>
      <c r="D26" s="34"/>
      <c r="E26" s="34"/>
      <c r="F26" s="34"/>
      <c r="G26" s="34"/>
      <c r="H26" s="34"/>
      <c r="I26" s="34"/>
      <c r="J26" s="34"/>
      <c r="K26" s="35"/>
    </row>
    <row r="27" spans="1:14" s="23" customFormat="1" ht="10.5" customHeight="1">
      <c r="A27" s="274" t="s">
        <v>59</v>
      </c>
      <c r="B27" s="416" t="s">
        <v>60</v>
      </c>
      <c r="C27" s="416"/>
      <c r="D27" s="416"/>
      <c r="E27" s="416"/>
      <c r="F27" s="416"/>
      <c r="G27" s="416"/>
      <c r="H27" s="416"/>
      <c r="I27" s="416"/>
      <c r="J27" s="416"/>
      <c r="K27" s="417"/>
    </row>
    <row r="28" spans="1:14" s="23" customFormat="1" ht="20.149999999999999" customHeight="1">
      <c r="A28" s="274" t="s">
        <v>61</v>
      </c>
      <c r="B28" s="416" t="s">
        <v>62</v>
      </c>
      <c r="C28" s="416"/>
      <c r="D28" s="416"/>
      <c r="E28" s="416"/>
      <c r="F28" s="416"/>
      <c r="G28" s="416"/>
      <c r="H28" s="416"/>
      <c r="I28" s="416"/>
      <c r="J28" s="416"/>
      <c r="K28" s="417"/>
    </row>
    <row r="29" spans="1:14" s="22" customFormat="1" ht="9.65" customHeight="1">
      <c r="A29" s="273" t="s">
        <v>63</v>
      </c>
      <c r="B29" s="28"/>
      <c r="C29" s="28"/>
      <c r="D29" s="28"/>
      <c r="E29" s="28"/>
      <c r="F29" s="28"/>
      <c r="G29" s="28"/>
      <c r="H29" s="28"/>
      <c r="I29" s="28"/>
      <c r="J29" s="28"/>
      <c r="K29" s="29"/>
    </row>
    <row r="30" spans="1:14" s="23" customFormat="1" ht="37" customHeight="1">
      <c r="A30" s="274" t="s">
        <v>31</v>
      </c>
      <c r="B30" s="416" t="s">
        <v>64</v>
      </c>
      <c r="C30" s="416"/>
      <c r="D30" s="416"/>
      <c r="E30" s="416"/>
      <c r="F30" s="416"/>
      <c r="G30" s="416"/>
      <c r="H30" s="416"/>
      <c r="I30" s="416"/>
      <c r="J30" s="416"/>
      <c r="K30" s="417"/>
    </row>
    <row r="31" spans="1:14" s="23" customFormat="1" ht="28" customHeight="1">
      <c r="A31" s="274" t="s">
        <v>33</v>
      </c>
      <c r="B31" s="416" t="s">
        <v>65</v>
      </c>
      <c r="C31" s="416"/>
      <c r="D31" s="416"/>
      <c r="E31" s="416"/>
      <c r="F31" s="416"/>
      <c r="G31" s="416"/>
      <c r="H31" s="416"/>
      <c r="I31" s="416"/>
      <c r="J31" s="416"/>
      <c r="K31" s="417"/>
    </row>
    <row r="32" spans="1:14" s="23" customFormat="1" ht="11.5" customHeight="1">
      <c r="A32" s="274" t="s">
        <v>35</v>
      </c>
      <c r="B32" s="32" t="s">
        <v>66</v>
      </c>
      <c r="C32" s="32"/>
      <c r="D32" s="32"/>
      <c r="E32" s="32"/>
      <c r="F32" s="32"/>
      <c r="G32" s="32"/>
      <c r="H32" s="32"/>
      <c r="I32" s="32"/>
      <c r="J32" s="32"/>
      <c r="K32" s="33"/>
    </row>
    <row r="33" spans="1:11" s="22" customFormat="1" ht="10" customHeight="1">
      <c r="A33" s="273" t="s">
        <v>67</v>
      </c>
      <c r="B33" s="28"/>
      <c r="C33" s="28"/>
      <c r="D33" s="28"/>
      <c r="E33" s="28"/>
      <c r="F33" s="28"/>
      <c r="G33" s="28"/>
      <c r="H33" s="28"/>
      <c r="I33" s="28"/>
      <c r="J33" s="28"/>
      <c r="K33" s="29"/>
    </row>
    <row r="34" spans="1:11" s="23" customFormat="1" ht="9" customHeight="1">
      <c r="A34" s="275"/>
      <c r="B34" s="416" t="s">
        <v>68</v>
      </c>
      <c r="C34" s="416"/>
      <c r="D34" s="416"/>
      <c r="E34" s="416"/>
      <c r="F34" s="416"/>
      <c r="G34" s="416"/>
      <c r="H34" s="416"/>
      <c r="I34" s="416"/>
      <c r="J34" s="416"/>
      <c r="K34" s="417"/>
    </row>
    <row r="35" spans="1:11" s="22" customFormat="1" ht="8.9" customHeight="1">
      <c r="A35" s="273" t="s">
        <v>69</v>
      </c>
      <c r="B35" s="28"/>
      <c r="C35" s="28"/>
      <c r="D35" s="28"/>
      <c r="E35" s="28"/>
      <c r="F35" s="28"/>
      <c r="G35" s="28"/>
      <c r="H35" s="28"/>
      <c r="I35" s="28"/>
      <c r="J35" s="28"/>
      <c r="K35" s="29"/>
    </row>
    <row r="36" spans="1:11" s="23" customFormat="1" ht="20.5" customHeight="1">
      <c r="A36" s="275"/>
      <c r="B36" s="416" t="s">
        <v>70</v>
      </c>
      <c r="C36" s="416"/>
      <c r="D36" s="416"/>
      <c r="E36" s="416"/>
      <c r="F36" s="416"/>
      <c r="G36" s="416"/>
      <c r="H36" s="416"/>
      <c r="I36" s="416"/>
      <c r="J36" s="416"/>
      <c r="K36" s="417"/>
    </row>
    <row r="37" spans="1:11" s="22" customFormat="1" ht="10" customHeight="1">
      <c r="A37" s="273" t="s">
        <v>71</v>
      </c>
      <c r="B37" s="28"/>
      <c r="C37" s="28"/>
      <c r="D37" s="28"/>
      <c r="E37" s="28"/>
      <c r="F37" s="28"/>
      <c r="G37" s="28"/>
      <c r="H37" s="28"/>
      <c r="I37" s="28"/>
      <c r="J37" s="28"/>
      <c r="K37" s="29"/>
    </row>
    <row r="38" spans="1:11" s="23" customFormat="1" ht="20.149999999999999" customHeight="1">
      <c r="A38" s="275"/>
      <c r="B38" s="416" t="s">
        <v>72</v>
      </c>
      <c r="C38" s="416"/>
      <c r="D38" s="416"/>
      <c r="E38" s="416"/>
      <c r="F38" s="416"/>
      <c r="G38" s="416"/>
      <c r="H38" s="416"/>
      <c r="I38" s="416"/>
      <c r="J38" s="416"/>
      <c r="K38" s="417"/>
    </row>
    <row r="39" spans="1:11" s="22" customFormat="1" ht="9">
      <c r="A39" s="273" t="s">
        <v>73</v>
      </c>
      <c r="B39" s="28"/>
      <c r="C39" s="28"/>
      <c r="D39" s="28"/>
      <c r="E39" s="28"/>
      <c r="F39" s="28"/>
      <c r="G39" s="28"/>
      <c r="H39" s="28"/>
      <c r="I39" s="28"/>
      <c r="J39" s="28"/>
      <c r="K39" s="29"/>
    </row>
    <row r="40" spans="1:11" s="23" customFormat="1" ht="9.65" customHeight="1">
      <c r="A40" s="275"/>
      <c r="B40" s="418" t="s">
        <v>74</v>
      </c>
      <c r="C40" s="418"/>
      <c r="D40" s="418"/>
      <c r="E40" s="418"/>
      <c r="F40" s="418"/>
      <c r="G40" s="418"/>
      <c r="H40" s="418"/>
      <c r="I40" s="418"/>
      <c r="J40" s="418"/>
      <c r="K40" s="419"/>
    </row>
    <row r="41" spans="1:11" s="22" customFormat="1" ht="9.65" customHeight="1">
      <c r="A41" s="273" t="s">
        <v>75</v>
      </c>
      <c r="B41" s="28"/>
      <c r="C41" s="28"/>
      <c r="D41" s="28"/>
      <c r="E41" s="28"/>
      <c r="F41" s="28"/>
      <c r="G41" s="28"/>
      <c r="H41" s="28"/>
      <c r="I41" s="28"/>
      <c r="J41" s="28"/>
      <c r="K41" s="29"/>
    </row>
    <row r="42" spans="1:11" s="23" customFormat="1" ht="20.149999999999999" customHeight="1">
      <c r="A42" s="274" t="s">
        <v>31</v>
      </c>
      <c r="B42" s="416" t="s">
        <v>76</v>
      </c>
      <c r="C42" s="416"/>
      <c r="D42" s="416"/>
      <c r="E42" s="416"/>
      <c r="F42" s="416"/>
      <c r="G42" s="416"/>
      <c r="H42" s="416"/>
      <c r="I42" s="416"/>
      <c r="J42" s="416"/>
      <c r="K42" s="417"/>
    </row>
    <row r="43" spans="1:11" s="23" customFormat="1" ht="9">
      <c r="A43" s="274" t="s">
        <v>33</v>
      </c>
      <c r="B43" s="34" t="s">
        <v>77</v>
      </c>
      <c r="C43" s="34"/>
      <c r="D43" s="34"/>
      <c r="E43" s="34"/>
      <c r="F43" s="34"/>
      <c r="G43" s="34"/>
      <c r="H43" s="34"/>
      <c r="I43" s="34"/>
      <c r="J43" s="34"/>
      <c r="K43" s="35"/>
    </row>
    <row r="44" spans="1:11" s="22" customFormat="1" ht="11.15" customHeight="1">
      <c r="A44" s="273" t="s">
        <v>78</v>
      </c>
      <c r="B44" s="28"/>
      <c r="C44" s="28"/>
      <c r="D44" s="28"/>
      <c r="E44" s="28"/>
      <c r="F44" s="28"/>
      <c r="G44" s="28"/>
      <c r="H44" s="28"/>
      <c r="I44" s="28"/>
      <c r="J44" s="28"/>
      <c r="K44" s="29"/>
    </row>
    <row r="45" spans="1:11" s="23" customFormat="1" ht="9">
      <c r="A45" s="275"/>
      <c r="B45" s="34" t="s">
        <v>79</v>
      </c>
      <c r="C45" s="34"/>
      <c r="D45" s="34"/>
      <c r="E45" s="34"/>
      <c r="F45" s="34"/>
      <c r="G45" s="34"/>
      <c r="H45" s="34"/>
      <c r="I45" s="34"/>
      <c r="J45" s="34"/>
      <c r="K45" s="35"/>
    </row>
    <row r="46" spans="1:11" s="23" customFormat="1" ht="9">
      <c r="A46" s="275"/>
      <c r="B46" s="416" t="s">
        <v>80</v>
      </c>
      <c r="C46" s="416"/>
      <c r="D46" s="416"/>
      <c r="E46" s="416"/>
      <c r="F46" s="416"/>
      <c r="G46" s="416"/>
      <c r="H46" s="416"/>
      <c r="I46" s="416"/>
      <c r="J46" s="416"/>
      <c r="K46" s="417"/>
    </row>
    <row r="47" spans="1:11" s="22" customFormat="1" ht="8.9" customHeight="1">
      <c r="A47" s="273" t="s">
        <v>81</v>
      </c>
      <c r="B47" s="28"/>
      <c r="C47" s="28"/>
      <c r="D47" s="28"/>
      <c r="E47" s="28"/>
      <c r="F47" s="28"/>
      <c r="G47" s="28"/>
      <c r="H47" s="28"/>
      <c r="I47" s="28"/>
      <c r="J47" s="28"/>
      <c r="K47" s="29"/>
    </row>
    <row r="48" spans="1:11" s="23" customFormat="1" ht="19.5" customHeight="1">
      <c r="A48" s="274" t="s">
        <v>31</v>
      </c>
      <c r="B48" s="416" t="s">
        <v>82</v>
      </c>
      <c r="C48" s="416"/>
      <c r="D48" s="416"/>
      <c r="E48" s="416"/>
      <c r="F48" s="416"/>
      <c r="G48" s="416"/>
      <c r="H48" s="416"/>
      <c r="I48" s="416"/>
      <c r="J48" s="416"/>
      <c r="K48" s="417"/>
    </row>
    <row r="49" spans="1:11" s="23" customFormat="1" ht="18" customHeight="1">
      <c r="A49" s="274" t="s">
        <v>33</v>
      </c>
      <c r="B49" s="416" t="s">
        <v>83</v>
      </c>
      <c r="C49" s="416"/>
      <c r="D49" s="416"/>
      <c r="E49" s="416"/>
      <c r="F49" s="416"/>
      <c r="G49" s="416"/>
      <c r="H49" s="416"/>
      <c r="I49" s="416"/>
      <c r="J49" s="416"/>
      <c r="K49" s="417"/>
    </row>
    <row r="50" spans="1:11" s="23" customFormat="1" ht="27" customHeight="1">
      <c r="A50" s="274" t="s">
        <v>35</v>
      </c>
      <c r="B50" s="416" t="s">
        <v>84</v>
      </c>
      <c r="C50" s="416"/>
      <c r="D50" s="416"/>
      <c r="E50" s="416"/>
      <c r="F50" s="416"/>
      <c r="G50" s="416"/>
      <c r="H50" s="416"/>
      <c r="I50" s="416"/>
      <c r="J50" s="416"/>
      <c r="K50" s="417"/>
    </row>
    <row r="51" spans="1:11" s="22" customFormat="1" ht="8.9" customHeight="1">
      <c r="A51" s="273" t="s">
        <v>85</v>
      </c>
      <c r="B51" s="28"/>
      <c r="C51" s="28"/>
      <c r="D51" s="28"/>
      <c r="E51" s="28"/>
      <c r="F51" s="28"/>
      <c r="G51" s="28"/>
      <c r="H51" s="28"/>
      <c r="I51" s="28"/>
      <c r="J51" s="28"/>
      <c r="K51" s="29"/>
    </row>
    <row r="52" spans="1:11" s="23" customFormat="1" ht="9">
      <c r="A52" s="275"/>
      <c r="B52" s="32" t="s">
        <v>86</v>
      </c>
      <c r="C52" s="32"/>
      <c r="D52" s="32"/>
      <c r="E52" s="32"/>
      <c r="F52" s="32"/>
      <c r="G52" s="32"/>
      <c r="H52" s="32"/>
      <c r="I52" s="32"/>
      <c r="J52" s="32"/>
      <c r="K52" s="33"/>
    </row>
    <row r="53" spans="1:11" s="22" customFormat="1" ht="8.9" customHeight="1">
      <c r="A53" s="273" t="s">
        <v>87</v>
      </c>
      <c r="B53" s="28"/>
      <c r="C53" s="28"/>
      <c r="D53" s="28"/>
      <c r="E53" s="28"/>
      <c r="F53" s="28"/>
      <c r="G53" s="28"/>
      <c r="H53" s="28"/>
      <c r="I53" s="28"/>
      <c r="J53" s="28"/>
      <c r="K53" s="29"/>
    </row>
    <row r="54" spans="1:11" s="23" customFormat="1" ht="9">
      <c r="A54" s="275"/>
      <c r="B54" s="416" t="s">
        <v>88</v>
      </c>
      <c r="C54" s="416"/>
      <c r="D54" s="416"/>
      <c r="E54" s="416"/>
      <c r="F54" s="416"/>
      <c r="G54" s="416"/>
      <c r="H54" s="416"/>
      <c r="I54" s="416"/>
      <c r="J54" s="416"/>
      <c r="K54" s="417"/>
    </row>
    <row r="55" spans="1:11" s="22" customFormat="1" ht="8.9" customHeight="1">
      <c r="A55" s="273" t="s">
        <v>89</v>
      </c>
      <c r="B55" s="28"/>
      <c r="C55" s="28"/>
      <c r="D55" s="28"/>
      <c r="E55" s="28"/>
      <c r="F55" s="28"/>
      <c r="G55" s="28"/>
      <c r="H55" s="28"/>
      <c r="I55" s="28"/>
      <c r="J55" s="28"/>
      <c r="K55" s="29"/>
    </row>
    <row r="56" spans="1:11" s="23" customFormat="1" ht="20.5" customHeight="1">
      <c r="A56" s="275"/>
      <c r="B56" s="416" t="s">
        <v>90</v>
      </c>
      <c r="C56" s="416"/>
      <c r="D56" s="416"/>
      <c r="E56" s="416"/>
      <c r="F56" s="416"/>
      <c r="G56" s="416"/>
      <c r="H56" s="416"/>
      <c r="I56" s="416"/>
      <c r="J56" s="416"/>
      <c r="K56" s="417"/>
    </row>
    <row r="57" spans="1:11" s="24" customFormat="1" ht="11.15" customHeight="1">
      <c r="A57" s="273" t="s">
        <v>91</v>
      </c>
      <c r="B57" s="28"/>
      <c r="C57" s="28"/>
      <c r="D57" s="28"/>
      <c r="E57" s="28"/>
      <c r="F57" s="28"/>
      <c r="G57" s="28"/>
      <c r="H57" s="28"/>
      <c r="I57" s="28"/>
      <c r="J57" s="28"/>
      <c r="K57" s="29"/>
    </row>
    <row r="58" spans="1:11" s="20" customFormat="1" ht="19" customHeight="1">
      <c r="A58" s="275"/>
      <c r="B58" s="416" t="s">
        <v>92</v>
      </c>
      <c r="C58" s="416"/>
      <c r="D58" s="416"/>
      <c r="E58" s="416"/>
      <c r="F58" s="416"/>
      <c r="G58" s="416"/>
      <c r="H58" s="416"/>
      <c r="I58" s="416"/>
      <c r="J58" s="416"/>
      <c r="K58" s="417"/>
    </row>
    <row r="59" spans="1:11" s="20" customFormat="1" ht="19" customHeight="1">
      <c r="A59" s="275"/>
      <c r="B59" s="416" t="s">
        <v>93</v>
      </c>
      <c r="C59" s="416"/>
      <c r="D59" s="416"/>
      <c r="E59" s="416"/>
      <c r="F59" s="416"/>
      <c r="G59" s="416"/>
      <c r="H59" s="416"/>
      <c r="I59" s="416"/>
      <c r="J59" s="416"/>
      <c r="K59" s="417"/>
    </row>
    <row r="60" spans="1:11" s="24" customFormat="1" ht="11.15" customHeight="1">
      <c r="A60" s="273" t="s">
        <v>94</v>
      </c>
      <c r="B60" s="28"/>
      <c r="C60" s="28"/>
      <c r="D60" s="28"/>
      <c r="E60" s="28"/>
      <c r="F60" s="28"/>
      <c r="G60" s="28"/>
      <c r="H60" s="28"/>
      <c r="I60" s="28"/>
      <c r="J60" s="28"/>
      <c r="K60" s="29"/>
    </row>
    <row r="61" spans="1:11" s="20" customFormat="1" ht="10" customHeight="1">
      <c r="A61" s="274" t="s">
        <v>31</v>
      </c>
      <c r="B61" s="420" t="s">
        <v>95</v>
      </c>
      <c r="C61" s="420"/>
      <c r="D61" s="420"/>
      <c r="E61" s="420"/>
      <c r="F61" s="420"/>
      <c r="G61" s="420"/>
      <c r="H61" s="420"/>
      <c r="I61" s="420"/>
      <c r="J61" s="420"/>
      <c r="K61" s="421"/>
    </row>
    <row r="62" spans="1:11" s="20" customFormat="1" ht="18.649999999999999" customHeight="1">
      <c r="A62" s="274" t="s">
        <v>33</v>
      </c>
      <c r="B62" s="416" t="s">
        <v>96</v>
      </c>
      <c r="C62" s="416"/>
      <c r="D62" s="416"/>
      <c r="E62" s="416"/>
      <c r="F62" s="416"/>
      <c r="G62" s="416"/>
      <c r="H62" s="416"/>
      <c r="I62" s="416"/>
      <c r="J62" s="416"/>
      <c r="K62" s="417"/>
    </row>
    <row r="63" spans="1:11" s="24" customFormat="1" ht="8.9" customHeight="1">
      <c r="A63" s="273" t="s">
        <v>97</v>
      </c>
      <c r="B63" s="28"/>
      <c r="C63" s="28"/>
      <c r="D63" s="28"/>
      <c r="E63" s="28"/>
      <c r="F63" s="28"/>
      <c r="G63" s="28"/>
      <c r="H63" s="28"/>
      <c r="I63" s="28"/>
      <c r="J63" s="28"/>
      <c r="K63" s="29"/>
    </row>
    <row r="64" spans="1:11" s="23" customFormat="1" ht="9.65" customHeight="1">
      <c r="A64" s="275"/>
      <c r="B64" s="418" t="s">
        <v>98</v>
      </c>
      <c r="C64" s="418"/>
      <c r="D64" s="418"/>
      <c r="E64" s="418"/>
      <c r="F64" s="418"/>
      <c r="G64" s="418"/>
      <c r="H64" s="418"/>
      <c r="I64" s="418"/>
      <c r="J64" s="418"/>
      <c r="K64" s="419"/>
    </row>
    <row r="65" spans="1:11" s="24" customFormat="1" ht="10" customHeight="1">
      <c r="A65" s="273" t="s">
        <v>99</v>
      </c>
      <c r="B65" s="28"/>
      <c r="C65" s="28"/>
      <c r="D65" s="28"/>
      <c r="E65" s="28"/>
      <c r="F65" s="28"/>
      <c r="G65" s="28"/>
      <c r="H65" s="28"/>
      <c r="I65" s="28"/>
      <c r="J65" s="28"/>
      <c r="K65" s="29"/>
    </row>
    <row r="66" spans="1:11" s="23" customFormat="1" ht="18" customHeight="1">
      <c r="A66" s="275"/>
      <c r="B66" s="416" t="s">
        <v>100</v>
      </c>
      <c r="C66" s="416"/>
      <c r="D66" s="416"/>
      <c r="E66" s="416"/>
      <c r="F66" s="416"/>
      <c r="G66" s="416"/>
      <c r="H66" s="416"/>
      <c r="I66" s="416"/>
      <c r="J66" s="416"/>
      <c r="K66" s="417"/>
    </row>
    <row r="67" spans="1:11" s="24" customFormat="1" ht="8.9" customHeight="1">
      <c r="A67" s="273" t="s">
        <v>101</v>
      </c>
      <c r="B67" s="28"/>
      <c r="C67" s="28"/>
      <c r="D67" s="28"/>
      <c r="E67" s="28"/>
      <c r="F67" s="28"/>
      <c r="G67" s="28"/>
      <c r="H67" s="28"/>
      <c r="I67" s="28"/>
      <c r="J67" s="28"/>
      <c r="K67" s="29"/>
    </row>
    <row r="68" spans="1:11" s="20" customFormat="1" ht="9.65" customHeight="1">
      <c r="A68" s="275"/>
      <c r="B68" s="32" t="s">
        <v>102</v>
      </c>
      <c r="C68" s="32"/>
      <c r="D68" s="32"/>
      <c r="E68" s="32"/>
      <c r="F68" s="32"/>
      <c r="G68" s="32"/>
      <c r="H68" s="32"/>
      <c r="I68" s="32"/>
      <c r="J68" s="32"/>
      <c r="K68" s="33"/>
    </row>
    <row r="69" spans="1:11" s="24" customFormat="1" ht="10" customHeight="1">
      <c r="A69" s="273" t="s">
        <v>103</v>
      </c>
      <c r="B69" s="28"/>
      <c r="C69" s="28"/>
      <c r="D69" s="28"/>
      <c r="E69" s="28"/>
      <c r="F69" s="28"/>
      <c r="G69" s="28"/>
      <c r="H69" s="28"/>
      <c r="I69" s="28"/>
      <c r="J69" s="28"/>
      <c r="K69" s="29"/>
    </row>
    <row r="70" spans="1:11" s="20" customFormat="1" ht="18" customHeight="1">
      <c r="A70" s="275"/>
      <c r="B70" s="416" t="s">
        <v>104</v>
      </c>
      <c r="C70" s="416"/>
      <c r="D70" s="416"/>
      <c r="E70" s="416"/>
      <c r="F70" s="416"/>
      <c r="G70" s="416"/>
      <c r="H70" s="416"/>
      <c r="I70" s="416"/>
      <c r="J70" s="416"/>
      <c r="K70" s="417"/>
    </row>
    <row r="71" spans="1:11" s="24" customFormat="1" ht="10.5" customHeight="1">
      <c r="A71" s="273" t="s">
        <v>105</v>
      </c>
      <c r="B71" s="28"/>
      <c r="C71" s="28"/>
      <c r="D71" s="28"/>
      <c r="E71" s="28"/>
      <c r="F71" s="28"/>
      <c r="G71" s="28"/>
      <c r="H71" s="28"/>
      <c r="I71" s="28"/>
      <c r="J71" s="28"/>
      <c r="K71" s="29"/>
    </row>
    <row r="72" spans="1:11" s="20" customFormat="1" ht="10" customHeight="1">
      <c r="A72" s="274" t="s">
        <v>31</v>
      </c>
      <c r="B72" s="420" t="s">
        <v>106</v>
      </c>
      <c r="C72" s="420"/>
      <c r="D72" s="420"/>
      <c r="E72" s="420"/>
      <c r="F72" s="420"/>
      <c r="G72" s="420"/>
      <c r="H72" s="420"/>
      <c r="I72" s="420"/>
      <c r="J72" s="420"/>
      <c r="K72" s="421"/>
    </row>
    <row r="73" spans="1:11" s="20" customFormat="1" ht="19" customHeight="1">
      <c r="A73" s="274" t="s">
        <v>33</v>
      </c>
      <c r="B73" s="418" t="s">
        <v>107</v>
      </c>
      <c r="C73" s="418"/>
      <c r="D73" s="418"/>
      <c r="E73" s="418"/>
      <c r="F73" s="418"/>
      <c r="G73" s="418"/>
      <c r="H73" s="418"/>
      <c r="I73" s="418"/>
      <c r="J73" s="418"/>
      <c r="K73" s="419"/>
    </row>
    <row r="74" spans="1:11" s="20" customFormat="1" ht="9.65" customHeight="1">
      <c r="A74" s="274" t="s">
        <v>35</v>
      </c>
      <c r="B74" s="25" t="s">
        <v>108</v>
      </c>
      <c r="C74" s="36"/>
      <c r="D74" s="36"/>
      <c r="E74" s="36"/>
      <c r="F74" s="36"/>
      <c r="G74" s="36"/>
      <c r="H74" s="36"/>
      <c r="I74" s="36"/>
      <c r="J74" s="36"/>
      <c r="K74" s="37"/>
    </row>
    <row r="75" spans="1:11" s="20" customFormat="1" ht="14.5" customHeight="1">
      <c r="A75" s="274" t="s">
        <v>55</v>
      </c>
      <c r="B75" s="25" t="s">
        <v>109</v>
      </c>
      <c r="C75" s="36"/>
      <c r="D75" s="36"/>
      <c r="E75" s="36"/>
      <c r="F75" s="36"/>
      <c r="G75" s="36"/>
      <c r="H75" s="36"/>
      <c r="K75" s="27"/>
    </row>
    <row r="76" spans="1:11" s="20" customFormat="1" ht="12.65" customHeight="1">
      <c r="A76" s="274"/>
      <c r="B76" s="25"/>
      <c r="C76" s="36"/>
      <c r="D76" s="36"/>
      <c r="E76" s="36"/>
      <c r="F76" s="36"/>
      <c r="G76" s="36"/>
      <c r="H76" s="36"/>
      <c r="K76" s="27"/>
    </row>
    <row r="77" spans="1:11" s="20" customFormat="1" ht="21" customHeight="1">
      <c r="A77" s="274"/>
      <c r="B77" s="38" t="s">
        <v>110</v>
      </c>
      <c r="C77" s="36"/>
      <c r="D77" s="36"/>
      <c r="E77" s="36"/>
      <c r="F77" s="26"/>
      <c r="G77" s="39" t="s">
        <v>111</v>
      </c>
      <c r="H77" s="36"/>
      <c r="I77" s="36"/>
      <c r="J77" s="36"/>
      <c r="K77" s="37"/>
    </row>
    <row r="78" spans="1:11" s="20" customFormat="1" ht="18" customHeight="1">
      <c r="A78" s="274"/>
      <c r="B78" s="38"/>
      <c r="C78" s="36"/>
      <c r="D78" s="36"/>
      <c r="E78" s="36"/>
      <c r="F78" s="145"/>
      <c r="G78" s="39"/>
      <c r="H78" s="36"/>
      <c r="I78" s="36"/>
      <c r="J78" s="36"/>
      <c r="K78" s="37"/>
    </row>
    <row r="79" spans="1:11" s="20" customFormat="1" ht="18" customHeight="1">
      <c r="A79" s="276"/>
      <c r="B79" s="414" t="s">
        <v>159</v>
      </c>
      <c r="C79" s="414"/>
      <c r="D79" s="146" t="str">
        <f>Development!C3</f>
        <v>2.0</v>
      </c>
      <c r="E79" s="147"/>
      <c r="F79" s="147"/>
      <c r="G79" s="147"/>
      <c r="H79" s="147"/>
      <c r="I79" s="147"/>
      <c r="J79" s="148" t="str">
        <f>'Customer Information'!K47</f>
        <v>Effective:</v>
      </c>
      <c r="K79" s="147" t="str">
        <f>Development!C5</f>
        <v>4.01.2024</v>
      </c>
    </row>
  </sheetData>
  <sheetProtection algorithmName="SHA-512" hashValue="qZryuWa5+6h+2jwoHab/CynKwc6XM9Y/wMqYiHpxtCTkRu0lAWavpLBhK+qOWgCYEMveVyMkCbMtoqVOEVJYpw==" saltValue="araaZoSOoHuv65g8t5C7zQ==" spinCount="100000" sheet="1" objects="1" scenarios="1"/>
  <mergeCells count="61">
    <mergeCell ref="B56:K56"/>
    <mergeCell ref="B72:K72"/>
    <mergeCell ref="B73:K73"/>
    <mergeCell ref="B59:K59"/>
    <mergeCell ref="B61:K61"/>
    <mergeCell ref="B62:K62"/>
    <mergeCell ref="B64:K64"/>
    <mergeCell ref="B66:K66"/>
    <mergeCell ref="B70:K70"/>
    <mergeCell ref="B46:K46"/>
    <mergeCell ref="B48:K48"/>
    <mergeCell ref="B49:K49"/>
    <mergeCell ref="B50:K50"/>
    <mergeCell ref="B54:K54"/>
    <mergeCell ref="B34:K34"/>
    <mergeCell ref="B36:K36"/>
    <mergeCell ref="B38:K38"/>
    <mergeCell ref="B40:K40"/>
    <mergeCell ref="B42:K42"/>
    <mergeCell ref="IH2:IQ2"/>
    <mergeCell ref="IR2:IV2"/>
    <mergeCell ref="B5:K5"/>
    <mergeCell ref="B6:K6"/>
    <mergeCell ref="B9:K9"/>
    <mergeCell ref="HN2:HW2"/>
    <mergeCell ref="HX2:IG2"/>
    <mergeCell ref="DH2:DQ2"/>
    <mergeCell ref="AZ2:BI2"/>
    <mergeCell ref="HD2:HM2"/>
    <mergeCell ref="DR2:EA2"/>
    <mergeCell ref="EB2:EK2"/>
    <mergeCell ref="EL2:EU2"/>
    <mergeCell ref="EV2:FE2"/>
    <mergeCell ref="FF2:FO2"/>
    <mergeCell ref="FP2:FY2"/>
    <mergeCell ref="AP2:AY2"/>
    <mergeCell ref="B10:K10"/>
    <mergeCell ref="FZ2:GI2"/>
    <mergeCell ref="GJ2:GS2"/>
    <mergeCell ref="GT2:HC2"/>
    <mergeCell ref="BJ2:BS2"/>
    <mergeCell ref="BT2:CC2"/>
    <mergeCell ref="CD2:CM2"/>
    <mergeCell ref="CN2:CW2"/>
    <mergeCell ref="CX2:DG2"/>
    <mergeCell ref="B79:C79"/>
    <mergeCell ref="V2:AE2"/>
    <mergeCell ref="AF2:AO2"/>
    <mergeCell ref="B31:K31"/>
    <mergeCell ref="B12:K12"/>
    <mergeCell ref="B15:K15"/>
    <mergeCell ref="B17:K17"/>
    <mergeCell ref="B18:K18"/>
    <mergeCell ref="B20:K20"/>
    <mergeCell ref="B23:K23"/>
    <mergeCell ref="B24:K24"/>
    <mergeCell ref="B25:K25"/>
    <mergeCell ref="B27:K27"/>
    <mergeCell ref="B28:K28"/>
    <mergeCell ref="B30:K30"/>
    <mergeCell ref="B58:K58"/>
  </mergeCells>
  <conditionalFormatting sqref="A1:L1">
    <cfRule type="cellIs" dxfId="8" priority="1" stopIfTrue="1" operator="equal">
      <formula>"Missing Info"</formula>
    </cfRule>
  </conditionalFormatting>
  <pageMargins left="5.9375000000000001E-3" right="0.7" top="1.7812499999999998E-2" bottom="0.75" header="0.3" footer="0.3"/>
  <pageSetup scale="57"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D2B0-BF4D-4699-9066-6EB2F22FBF8F}">
  <sheetPr codeName="Sheet3">
    <tabColor rgb="FF00B050"/>
  </sheetPr>
  <dimension ref="A1:L51"/>
  <sheetViews>
    <sheetView showGridLines="0" topLeftCell="A2" zoomScaleNormal="100" workbookViewId="0"/>
  </sheetViews>
  <sheetFormatPr defaultColWidth="0" defaultRowHeight="14.5" zeroHeight="1"/>
  <cols>
    <col min="1" max="1" width="3.81640625" style="149" customWidth="1"/>
    <col min="2" max="2" width="13.81640625" style="46" customWidth="1"/>
    <col min="3" max="3" width="19.81640625" style="46" customWidth="1"/>
    <col min="4" max="10" width="13.81640625" style="46" customWidth="1"/>
    <col min="11" max="11" width="15.453125" style="46" customWidth="1"/>
    <col min="12" max="12" width="16.453125" style="46" customWidth="1"/>
    <col min="13" max="16384" width="8.81640625" hidden="1"/>
  </cols>
  <sheetData>
    <row r="1" spans="1:12" ht="56.5" customHeight="1">
      <c r="A1" s="247" t="str">
        <f>Development!B1</f>
        <v>2024 Commercial Efficiency Program</v>
      </c>
      <c r="B1" s="247"/>
      <c r="C1" s="247"/>
      <c r="D1" s="247"/>
      <c r="E1" s="247"/>
      <c r="F1" s="247"/>
      <c r="G1" s="247"/>
      <c r="H1" s="247"/>
      <c r="I1" s="247"/>
      <c r="J1" s="254"/>
      <c r="K1" s="254"/>
      <c r="L1" s="255"/>
    </row>
    <row r="2" spans="1:12" ht="56.5" customHeight="1" thickBot="1">
      <c r="A2" s="250" t="str">
        <f>"     "&amp;"Guidelines"</f>
        <v xml:space="preserve">     Guidelines</v>
      </c>
      <c r="B2" s="247"/>
      <c r="C2" s="247"/>
      <c r="D2" s="247"/>
      <c r="E2" s="247"/>
      <c r="F2" s="247"/>
      <c r="G2" s="247"/>
      <c r="H2" s="247"/>
      <c r="I2" s="247"/>
      <c r="J2" s="254"/>
      <c r="K2" s="254"/>
      <c r="L2" s="255"/>
    </row>
    <row r="3" spans="1:12" s="167" customFormat="1" ht="16.5" customHeight="1" thickTop="1"/>
    <row r="4" spans="1:12" ht="18.5" thickBot="1">
      <c r="A4" s="425" t="s">
        <v>112</v>
      </c>
      <c r="B4" s="426"/>
      <c r="C4" s="426"/>
      <c r="D4" s="426"/>
      <c r="E4" s="426"/>
      <c r="F4" s="426"/>
      <c r="G4" s="426"/>
      <c r="H4" s="426"/>
      <c r="I4" s="426"/>
      <c r="J4" s="426"/>
      <c r="K4" s="426"/>
      <c r="L4" s="427"/>
    </row>
    <row r="5" spans="1:12" ht="15.65" customHeight="1">
      <c r="A5" s="50" t="s">
        <v>113</v>
      </c>
      <c r="B5" s="428" t="s">
        <v>191</v>
      </c>
      <c r="C5" s="428"/>
      <c r="D5" s="428"/>
      <c r="E5" s="428"/>
      <c r="F5" s="428"/>
      <c r="G5" s="428"/>
      <c r="H5" s="428"/>
      <c r="I5" s="428"/>
      <c r="J5" s="428"/>
      <c r="K5" s="428"/>
      <c r="L5" s="429"/>
    </row>
    <row r="6" spans="1:12" ht="16" customHeight="1">
      <c r="A6" s="50"/>
      <c r="B6" s="242" t="s">
        <v>482</v>
      </c>
      <c r="C6" s="127"/>
      <c r="D6" s="127"/>
      <c r="E6" s="127"/>
      <c r="F6" s="127"/>
      <c r="G6" s="127"/>
      <c r="H6" s="127"/>
      <c r="I6" s="127"/>
      <c r="J6" s="127"/>
      <c r="K6" s="127"/>
      <c r="L6" s="128"/>
    </row>
    <row r="7" spans="1:12">
      <c r="A7" s="50" t="s">
        <v>113</v>
      </c>
      <c r="B7" s="428" t="s">
        <v>114</v>
      </c>
      <c r="C7" s="428"/>
      <c r="D7" s="428"/>
      <c r="E7" s="428"/>
      <c r="F7" s="428"/>
      <c r="G7" s="428"/>
      <c r="H7" s="428"/>
      <c r="I7" s="428"/>
      <c r="J7" s="428"/>
      <c r="K7" s="428"/>
      <c r="L7" s="429"/>
    </row>
    <row r="8" spans="1:12">
      <c r="A8" s="51" t="s">
        <v>113</v>
      </c>
      <c r="B8" s="423" t="s">
        <v>115</v>
      </c>
      <c r="C8" s="423"/>
      <c r="D8" s="423"/>
      <c r="E8" s="423"/>
      <c r="F8" s="423"/>
      <c r="G8" s="423"/>
      <c r="H8" s="423"/>
      <c r="I8" s="423"/>
      <c r="J8" s="423"/>
      <c r="K8" s="423"/>
      <c r="L8" s="424"/>
    </row>
    <row r="9" spans="1:12">
      <c r="A9" s="51" t="s">
        <v>113</v>
      </c>
      <c r="B9" s="423" t="s">
        <v>596</v>
      </c>
      <c r="C9" s="423"/>
      <c r="D9" s="423"/>
      <c r="E9" s="423"/>
      <c r="F9" s="423"/>
      <c r="G9" s="423"/>
      <c r="H9" s="423"/>
      <c r="I9" s="423"/>
      <c r="J9" s="423"/>
      <c r="K9" s="423"/>
      <c r="L9" s="424"/>
    </row>
    <row r="10" spans="1:12" ht="20.149999999999999" customHeight="1">
      <c r="A10" s="51" t="s">
        <v>264</v>
      </c>
      <c r="B10" s="163" t="s">
        <v>268</v>
      </c>
      <c r="C10" s="129"/>
      <c r="D10" s="129"/>
      <c r="E10" s="129"/>
      <c r="F10" s="129"/>
      <c r="G10" s="129"/>
      <c r="H10" s="129"/>
      <c r="I10" s="129"/>
      <c r="J10" s="129"/>
      <c r="K10" s="129"/>
      <c r="L10" s="130"/>
    </row>
    <row r="11" spans="1:12">
      <c r="A11" s="50" t="s">
        <v>113</v>
      </c>
      <c r="B11" s="428" t="s">
        <v>116</v>
      </c>
      <c r="C11" s="428"/>
      <c r="D11" s="428"/>
      <c r="E11" s="428"/>
      <c r="F11" s="428"/>
      <c r="G11" s="428"/>
      <c r="H11" s="428"/>
      <c r="I11" s="428"/>
      <c r="J11" s="428"/>
      <c r="K11" s="428"/>
      <c r="L11" s="429"/>
    </row>
    <row r="12" spans="1:12">
      <c r="A12" s="50" t="s">
        <v>113</v>
      </c>
      <c r="B12" s="430" t="s">
        <v>163</v>
      </c>
      <c r="C12" s="430"/>
      <c r="D12" s="430"/>
      <c r="E12" s="430"/>
      <c r="F12" s="430"/>
      <c r="G12" s="430"/>
      <c r="H12" s="430"/>
      <c r="I12" s="430"/>
      <c r="J12" s="430"/>
      <c r="K12" s="430"/>
      <c r="L12" s="431"/>
    </row>
    <row r="13" spans="1:12" ht="30" customHeight="1">
      <c r="A13" s="50" t="s">
        <v>113</v>
      </c>
      <c r="B13" s="422" t="s">
        <v>247</v>
      </c>
      <c r="C13" s="422"/>
      <c r="D13" s="422"/>
      <c r="E13" s="422"/>
      <c r="F13" s="422"/>
      <c r="G13" s="422"/>
      <c r="H13" s="422"/>
      <c r="I13" s="422"/>
      <c r="J13" s="422"/>
      <c r="K13" s="422"/>
      <c r="L13" s="432"/>
    </row>
    <row r="14" spans="1:12" ht="15.65" customHeight="1">
      <c r="A14" s="51" t="s">
        <v>113</v>
      </c>
      <c r="B14" s="423" t="s">
        <v>117</v>
      </c>
      <c r="C14" s="423"/>
      <c r="D14" s="423"/>
      <c r="E14" s="423"/>
      <c r="F14" s="423"/>
      <c r="G14" s="423"/>
      <c r="H14" s="423"/>
      <c r="I14" s="423"/>
      <c r="J14" s="423"/>
      <c r="K14" s="423"/>
      <c r="L14" s="424"/>
    </row>
    <row r="15" spans="1:12" ht="15" customHeight="1">
      <c r="A15" s="51" t="s">
        <v>113</v>
      </c>
      <c r="B15" s="129" t="s">
        <v>118</v>
      </c>
      <c r="C15" s="129"/>
      <c r="D15" s="129"/>
      <c r="E15" s="129"/>
      <c r="F15" s="129"/>
      <c r="G15" s="129"/>
      <c r="H15" s="129"/>
      <c r="I15" s="129"/>
      <c r="J15" s="129"/>
      <c r="K15" s="129"/>
      <c r="L15" s="130"/>
    </row>
    <row r="16" spans="1:12">
      <c r="A16" s="51"/>
      <c r="B16" s="242" t="s">
        <v>482</v>
      </c>
      <c r="C16" s="129"/>
      <c r="D16" s="129"/>
      <c r="E16" s="129"/>
      <c r="F16" s="129"/>
      <c r="G16" s="129"/>
      <c r="H16" s="129"/>
      <c r="I16" s="129"/>
      <c r="J16" s="129"/>
      <c r="K16" s="129"/>
      <c r="L16" s="130"/>
    </row>
    <row r="17" spans="1:12">
      <c r="A17" s="52" t="s">
        <v>113</v>
      </c>
      <c r="B17" s="422" t="s">
        <v>119</v>
      </c>
      <c r="C17" s="423"/>
      <c r="D17" s="423"/>
      <c r="E17" s="423"/>
      <c r="F17" s="423"/>
      <c r="G17" s="423"/>
      <c r="H17" s="423"/>
      <c r="I17" s="423"/>
      <c r="J17" s="423"/>
      <c r="K17" s="423"/>
      <c r="L17" s="424"/>
    </row>
    <row r="18" spans="1:12" ht="16" customHeight="1">
      <c r="A18" s="50" t="s">
        <v>113</v>
      </c>
      <c r="B18" s="428" t="s">
        <v>164</v>
      </c>
      <c r="C18" s="428"/>
      <c r="D18" s="428"/>
      <c r="E18" s="428"/>
      <c r="F18" s="428"/>
      <c r="G18" s="428"/>
      <c r="H18" s="428"/>
      <c r="I18" s="428"/>
      <c r="J18" s="428"/>
      <c r="K18" s="428"/>
      <c r="L18" s="429"/>
    </row>
    <row r="19" spans="1:12" s="108" customFormat="1">
      <c r="A19" s="357" t="s">
        <v>113</v>
      </c>
      <c r="B19" s="433" t="str">
        <f>"Custom Performance Project Rebates (except Heat Pumps) will be capped at "&amp;TEXT('References Tab'!$I$17,"$#,###")&amp;" or "&amp;TEXT('References Tab'!$I$18,"##%")&amp;" of the project installed cost, whichever is less."</f>
        <v>Custom Performance Project Rebates (except Heat Pumps) will be capped at $2,000,000 or 70% of the project installed cost, whichever is less.</v>
      </c>
      <c r="C19" s="433"/>
      <c r="D19" s="433"/>
      <c r="E19" s="433"/>
      <c r="F19" s="433"/>
      <c r="G19" s="433"/>
      <c r="H19" s="433"/>
      <c r="I19" s="433"/>
      <c r="J19" s="433"/>
      <c r="K19" s="433"/>
      <c r="L19" s="359"/>
    </row>
    <row r="20" spans="1:12" s="108" customFormat="1">
      <c r="A20" s="357" t="s">
        <v>113</v>
      </c>
      <c r="B20" s="358" t="s">
        <v>537</v>
      </c>
      <c r="C20" s="358"/>
      <c r="D20" s="358"/>
      <c r="E20" s="358"/>
      <c r="F20" s="358"/>
      <c r="G20" s="358"/>
      <c r="H20" s="358"/>
      <c r="I20" s="358"/>
      <c r="J20" s="358"/>
      <c r="K20" s="358"/>
      <c r="L20" s="359"/>
    </row>
    <row r="21" spans="1:12" s="108" customFormat="1">
      <c r="A21" s="357" t="s">
        <v>113</v>
      </c>
      <c r="B21" s="358" t="s">
        <v>538</v>
      </c>
      <c r="C21" s="358"/>
      <c r="D21" s="358"/>
      <c r="E21" s="358"/>
      <c r="F21" s="358"/>
      <c r="G21" s="358"/>
      <c r="H21" s="358"/>
      <c r="I21" s="358"/>
      <c r="J21" s="358"/>
      <c r="K21" s="358"/>
      <c r="L21" s="359"/>
    </row>
    <row r="22" spans="1:12" s="108" customFormat="1">
      <c r="A22" s="357"/>
      <c r="B22" s="360" t="s">
        <v>539</v>
      </c>
      <c r="C22" s="358"/>
      <c r="D22" s="358"/>
      <c r="E22" s="358"/>
      <c r="F22" s="358"/>
      <c r="G22" s="358"/>
      <c r="H22" s="358"/>
      <c r="I22" s="358"/>
      <c r="J22" s="358"/>
      <c r="K22" s="358"/>
      <c r="L22" s="359"/>
    </row>
    <row r="23" spans="1:12" ht="22" customHeight="1">
      <c r="A23" s="50" t="s">
        <v>113</v>
      </c>
      <c r="B23" s="129" t="s">
        <v>120</v>
      </c>
      <c r="C23" s="40"/>
      <c r="D23" s="40"/>
      <c r="E23" s="40"/>
      <c r="F23" s="40"/>
      <c r="G23" s="40"/>
      <c r="H23" s="40"/>
      <c r="I23" s="40"/>
      <c r="J23" s="40"/>
      <c r="K23" s="40"/>
      <c r="L23" s="53"/>
    </row>
    <row r="24" spans="1:12" ht="33.65" customHeight="1">
      <c r="A24" s="50" t="s">
        <v>113</v>
      </c>
      <c r="B24" s="422" t="s">
        <v>385</v>
      </c>
      <c r="C24" s="422"/>
      <c r="D24" s="422"/>
      <c r="E24" s="422"/>
      <c r="F24" s="422"/>
      <c r="G24" s="422"/>
      <c r="H24" s="422"/>
      <c r="I24" s="422"/>
      <c r="J24" s="40"/>
      <c r="K24" s="40"/>
      <c r="L24" s="53"/>
    </row>
    <row r="25" spans="1:12" ht="21.65" customHeight="1" thickBot="1">
      <c r="A25" s="425" t="s">
        <v>121</v>
      </c>
      <c r="B25" s="426"/>
      <c r="C25" s="426"/>
      <c r="D25" s="426"/>
      <c r="E25" s="426"/>
      <c r="F25" s="426"/>
      <c r="G25" s="426"/>
      <c r="H25" s="426"/>
      <c r="I25" s="426"/>
      <c r="J25" s="426"/>
      <c r="K25" s="426"/>
      <c r="L25" s="427"/>
    </row>
    <row r="26" spans="1:12">
      <c r="A26" s="54" t="s">
        <v>113</v>
      </c>
      <c r="B26" s="41" t="s">
        <v>122</v>
      </c>
      <c r="C26" s="55"/>
      <c r="D26" s="55"/>
      <c r="E26" s="55"/>
      <c r="F26" s="55"/>
      <c r="G26" s="55"/>
      <c r="H26" s="55"/>
      <c r="I26" s="55"/>
      <c r="J26" s="55"/>
      <c r="K26" s="55"/>
      <c r="L26" s="56"/>
    </row>
    <row r="27" spans="1:12">
      <c r="A27" s="54" t="s">
        <v>113</v>
      </c>
      <c r="B27" s="434" t="s">
        <v>123</v>
      </c>
      <c r="C27" s="434"/>
      <c r="D27" s="434"/>
      <c r="E27" s="434"/>
      <c r="F27" s="434"/>
      <c r="G27" s="434"/>
      <c r="H27" s="434"/>
      <c r="I27" s="434"/>
      <c r="J27" s="434"/>
      <c r="K27" s="434"/>
      <c r="L27" s="435"/>
    </row>
    <row r="28" spans="1:12">
      <c r="A28" s="54" t="s">
        <v>113</v>
      </c>
      <c r="B28" s="428" t="s">
        <v>165</v>
      </c>
      <c r="C28" s="428"/>
      <c r="D28" s="428"/>
      <c r="E28" s="428"/>
      <c r="F28" s="428"/>
      <c r="G28" s="428"/>
      <c r="H28" s="428"/>
      <c r="I28" s="428"/>
      <c r="J28" s="428"/>
      <c r="K28" s="428"/>
      <c r="L28" s="429"/>
    </row>
    <row r="29" spans="1:12">
      <c r="A29" s="54"/>
      <c r="B29" s="127" t="s">
        <v>287</v>
      </c>
      <c r="C29" s="127"/>
      <c r="D29" s="127"/>
      <c r="E29" s="127"/>
      <c r="F29" s="127"/>
      <c r="G29" s="127"/>
      <c r="H29" s="127"/>
      <c r="I29" s="127"/>
      <c r="J29" s="127"/>
      <c r="K29" s="127"/>
      <c r="L29" s="128"/>
    </row>
    <row r="30" spans="1:12">
      <c r="A30" s="54"/>
      <c r="B30" s="127"/>
      <c r="C30" s="127" t="s">
        <v>124</v>
      </c>
      <c r="D30" s="127"/>
      <c r="E30" s="127"/>
      <c r="F30" s="127"/>
      <c r="G30" s="127"/>
      <c r="H30" s="127"/>
      <c r="I30" s="127"/>
      <c r="J30" s="127"/>
      <c r="K30" s="127"/>
      <c r="L30" s="128"/>
    </row>
    <row r="31" spans="1:12">
      <c r="A31" s="54"/>
      <c r="B31" s="57"/>
      <c r="C31" s="1"/>
      <c r="D31" s="58" t="s">
        <v>125</v>
      </c>
      <c r="E31" s="59"/>
      <c r="F31" s="59"/>
      <c r="G31" s="59"/>
      <c r="H31" s="59"/>
      <c r="I31" s="59"/>
      <c r="J31" s="59"/>
      <c r="K31" s="59"/>
      <c r="L31" s="60"/>
    </row>
    <row r="32" spans="1:12">
      <c r="A32" s="54"/>
      <c r="B32" s="57"/>
      <c r="C32" s="61"/>
      <c r="D32" s="62" t="s">
        <v>126</v>
      </c>
      <c r="E32" s="62"/>
      <c r="F32" s="62"/>
      <c r="G32" s="62"/>
      <c r="H32" s="62"/>
      <c r="I32" s="62"/>
      <c r="J32" s="62"/>
      <c r="K32" s="62"/>
      <c r="L32" s="63"/>
    </row>
    <row r="33" spans="1:12" ht="15.5">
      <c r="A33" s="64"/>
      <c r="B33" s="41"/>
      <c r="C33" s="16"/>
      <c r="D33" s="42" t="s">
        <v>510</v>
      </c>
      <c r="E33" s="43"/>
      <c r="F33" s="43"/>
      <c r="G33" s="43"/>
      <c r="H33" s="43"/>
      <c r="I33" s="44"/>
      <c r="J33" s="44"/>
      <c r="K33" s="44"/>
      <c r="L33" s="65"/>
    </row>
    <row r="34" spans="1:12" s="1" customFormat="1" ht="15.5">
      <c r="A34" s="243"/>
      <c r="B34" s="244" t="s">
        <v>488</v>
      </c>
      <c r="D34" s="42"/>
      <c r="E34" s="44"/>
      <c r="F34" s="44"/>
      <c r="G34" s="44"/>
      <c r="H34" s="44"/>
      <c r="I34" s="44"/>
      <c r="J34" s="44"/>
      <c r="K34" s="44"/>
      <c r="L34" s="44"/>
    </row>
    <row r="35" spans="1:12" s="1" customFormat="1" ht="7" customHeight="1">
      <c r="A35" s="243"/>
      <c r="B35" s="55"/>
      <c r="D35" s="42"/>
      <c r="E35" s="44"/>
      <c r="F35" s="44"/>
      <c r="G35" s="44"/>
      <c r="H35" s="44"/>
      <c r="I35" s="44"/>
      <c r="J35" s="44"/>
      <c r="K35" s="44"/>
      <c r="L35" s="44"/>
    </row>
    <row r="36" spans="1:12" s="1" customFormat="1" ht="14.5" customHeight="1">
      <c r="A36" s="243"/>
      <c r="B36" s="55"/>
      <c r="C36" s="1" t="s">
        <v>489</v>
      </c>
      <c r="D36" s="245" t="s">
        <v>490</v>
      </c>
      <c r="E36" s="44"/>
      <c r="F36" s="44"/>
      <c r="G36" s="44"/>
      <c r="H36" s="44"/>
      <c r="I36" s="44"/>
      <c r="J36" s="44"/>
      <c r="K36" s="44"/>
      <c r="L36" s="44"/>
    </row>
    <row r="37" spans="1:12" s="1" customFormat="1" ht="14.5" customHeight="1">
      <c r="A37" s="243"/>
      <c r="B37" s="55"/>
      <c r="D37" s="339" t="s">
        <v>542</v>
      </c>
      <c r="E37" s="44"/>
      <c r="F37" s="44"/>
      <c r="G37" s="44"/>
      <c r="H37" s="44"/>
      <c r="I37" s="44"/>
      <c r="J37" s="44"/>
      <c r="K37" s="44"/>
      <c r="L37" s="44"/>
    </row>
    <row r="38" spans="1:12" s="46" customFormat="1">
      <c r="A38" s="57"/>
      <c r="B38" s="55"/>
      <c r="C38" s="41" t="s">
        <v>491</v>
      </c>
      <c r="D38" s="55"/>
      <c r="E38" s="55"/>
      <c r="F38" s="55"/>
      <c r="G38" s="55"/>
      <c r="H38" s="55"/>
      <c r="I38" s="55"/>
      <c r="J38" s="55"/>
      <c r="K38" s="55"/>
      <c r="L38" s="55"/>
    </row>
    <row r="39" spans="1:12" s="46" customFormat="1">
      <c r="A39" s="57"/>
      <c r="B39" s="55"/>
      <c r="C39" s="41"/>
      <c r="D39" s="55"/>
      <c r="E39" s="55"/>
      <c r="F39" s="55"/>
      <c r="G39" s="55"/>
      <c r="H39" s="55"/>
      <c r="I39" s="55"/>
      <c r="J39" s="55"/>
      <c r="K39" s="55"/>
      <c r="L39" s="55"/>
    </row>
    <row r="40" spans="1:12">
      <c r="A40" s="154" t="s">
        <v>113</v>
      </c>
      <c r="B40" s="66" t="s">
        <v>166</v>
      </c>
      <c r="C40" s="55"/>
      <c r="D40" s="55"/>
      <c r="E40" s="55"/>
      <c r="F40" s="55"/>
      <c r="G40" s="55"/>
      <c r="H40" s="55"/>
      <c r="I40" s="55"/>
      <c r="J40" s="55"/>
      <c r="K40" s="55"/>
      <c r="L40" s="56"/>
    </row>
    <row r="41" spans="1:12">
      <c r="A41" s="54"/>
      <c r="B41" s="66"/>
      <c r="C41" s="55"/>
      <c r="D41" s="55"/>
      <c r="E41" s="55"/>
      <c r="F41" s="55"/>
      <c r="G41" s="55"/>
      <c r="H41" s="55"/>
      <c r="I41" s="55"/>
      <c r="J41" s="55"/>
      <c r="K41" s="55"/>
      <c r="L41" s="56"/>
    </row>
    <row r="42" spans="1:12">
      <c r="A42" s="54" t="s">
        <v>113</v>
      </c>
      <c r="B42" s="67" t="s">
        <v>127</v>
      </c>
      <c r="C42" s="41"/>
      <c r="D42" s="41"/>
      <c r="E42" s="41"/>
      <c r="F42" s="41"/>
      <c r="G42" s="41"/>
      <c r="H42" s="41"/>
      <c r="I42" s="41"/>
      <c r="J42" s="41"/>
      <c r="K42" s="41"/>
      <c r="L42" s="68"/>
    </row>
    <row r="43" spans="1:12" ht="17.149999999999999" customHeight="1">
      <c r="A43" s="69" t="s">
        <v>113</v>
      </c>
      <c r="B43" s="41" t="s">
        <v>128</v>
      </c>
      <c r="C43" s="41"/>
      <c r="D43" s="41"/>
      <c r="E43" s="41"/>
      <c r="F43" s="41"/>
      <c r="G43" s="41"/>
      <c r="H43" s="41"/>
      <c r="I43" s="41"/>
      <c r="J43" s="41"/>
      <c r="K43" s="41"/>
      <c r="L43" s="68"/>
    </row>
    <row r="44" spans="1:12" ht="17.149999999999999" customHeight="1">
      <c r="A44" s="54" t="s">
        <v>113</v>
      </c>
      <c r="B44" s="41" t="s">
        <v>129</v>
      </c>
      <c r="C44" s="41"/>
      <c r="D44" s="41"/>
      <c r="E44" s="41"/>
      <c r="F44" s="41"/>
      <c r="G44" s="41"/>
      <c r="H44" s="41"/>
      <c r="I44" s="41"/>
      <c r="J44" s="41"/>
      <c r="K44" s="41"/>
      <c r="L44" s="68"/>
    </row>
    <row r="45" spans="1:12" ht="32.15" customHeight="1">
      <c r="A45" s="54" t="s">
        <v>113</v>
      </c>
      <c r="B45" s="422" t="s">
        <v>130</v>
      </c>
      <c r="C45" s="422"/>
      <c r="D45" s="422"/>
      <c r="E45" s="422"/>
      <c r="F45" s="422"/>
      <c r="G45" s="422"/>
      <c r="H45" s="422"/>
      <c r="I45" s="422"/>
      <c r="J45" s="422"/>
      <c r="K45" s="422"/>
      <c r="L45" s="432"/>
    </row>
    <row r="46" spans="1:12" ht="25" customHeight="1">
      <c r="A46" s="70"/>
      <c r="B46" s="71"/>
      <c r="C46" s="1"/>
      <c r="D46" s="1"/>
      <c r="E46" s="1"/>
      <c r="F46" s="1"/>
      <c r="G46" s="1"/>
      <c r="H46" s="1"/>
      <c r="I46" s="1"/>
      <c r="J46" s="1"/>
      <c r="K46" s="1"/>
      <c r="L46" s="48"/>
    </row>
    <row r="47" spans="1:12" ht="19" customHeight="1">
      <c r="A47" s="72"/>
      <c r="B47" s="1" t="s">
        <v>131</v>
      </c>
      <c r="F47" s="45"/>
      <c r="G47" s="74" t="s">
        <v>111</v>
      </c>
      <c r="L47" s="73"/>
    </row>
    <row r="48" spans="1:12" ht="45.65" customHeight="1">
      <c r="A48" s="75"/>
      <c r="L48" s="73"/>
    </row>
    <row r="49" spans="1:12">
      <c r="A49" s="72"/>
      <c r="G49" s="74"/>
      <c r="L49" s="73"/>
    </row>
    <row r="50" spans="1:12" s="153" customFormat="1" ht="15.65" customHeight="1">
      <c r="A50" s="361" t="str">
        <f>"Application Version: " &amp; Development!$C$3</f>
        <v>Application Version: 2.0</v>
      </c>
      <c r="B50" s="139"/>
      <c r="C50" s="150"/>
      <c r="D50" s="151"/>
      <c r="E50" s="151"/>
      <c r="F50" s="151"/>
      <c r="G50" s="151"/>
      <c r="H50" s="151"/>
      <c r="I50" s="151"/>
      <c r="J50" s="151"/>
      <c r="K50" s="143" t="s">
        <v>28</v>
      </c>
      <c r="L50" s="152" t="str">
        <f>Development!C5</f>
        <v>4.01.2024</v>
      </c>
    </row>
    <row r="51" spans="1:12"/>
  </sheetData>
  <sheetProtection algorithmName="SHA-512" hashValue="l/xvoLjFv13YbHIasZ3lFORki0fIteDT+xHHilH02fQQ7vjTdlRtFYjb84yKdk4CvFDIgODmmSJkdsnf0Ws7Aw==" saltValue="ZbJhuOfhC5XSoBcqi9tHDQ==" spinCount="100000" sheet="1" objects="1" scenarios="1"/>
  <mergeCells count="17">
    <mergeCell ref="B45:L45"/>
    <mergeCell ref="B18:L18"/>
    <mergeCell ref="B19:K19"/>
    <mergeCell ref="A25:L25"/>
    <mergeCell ref="B27:L27"/>
    <mergeCell ref="B28:L28"/>
    <mergeCell ref="B24:I24"/>
    <mergeCell ref="B17:L17"/>
    <mergeCell ref="A4:L4"/>
    <mergeCell ref="B5:L5"/>
    <mergeCell ref="B7:L7"/>
    <mergeCell ref="B8:L8"/>
    <mergeCell ref="B9:L9"/>
    <mergeCell ref="B11:L11"/>
    <mergeCell ref="B12:L12"/>
    <mergeCell ref="B13:L13"/>
    <mergeCell ref="B14:L14"/>
  </mergeCells>
  <conditionalFormatting sqref="A1">
    <cfRule type="cellIs" dxfId="7" priority="1" stopIfTrue="1" operator="equal">
      <formula>"Missing Info"</formula>
    </cfRule>
  </conditionalFormatting>
  <hyperlinks>
    <hyperlink ref="B6" r:id="rId1" xr:uid="{21A012DD-D353-49F3-9BAF-257C9105D1B3}"/>
    <hyperlink ref="B16" r:id="rId2" xr:uid="{7EC3F34D-B776-4275-BFAC-A18A842B707A}"/>
    <hyperlink ref="D36" r:id="rId3" display="http://www.pseglinyportal.com/" xr:uid="{FA6CBAD2-0AC4-4B15-99DC-BC75F68B1D68}"/>
    <hyperlink ref="D37" r:id="rId4" display="mailto:psegpartnersupport@trccompanies.com" xr:uid="{9D88253C-7F28-4D2D-81B4-3B54514150EC}"/>
  </hyperlinks>
  <pageMargins left="1.1666666666666667E-2" right="0.7" top="5.8333333333333336E-3" bottom="0.75" header="0.3" footer="0.3"/>
  <pageSetup scale="56" orientation="portrait" r:id="rId5"/>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05B52-3F78-4E85-A16D-9411E2A4090F}">
  <sheetPr codeName="Sheet7"/>
  <dimension ref="A1:P105"/>
  <sheetViews>
    <sheetView showGridLines="0" zoomScaleNormal="100" workbookViewId="0"/>
  </sheetViews>
  <sheetFormatPr defaultColWidth="0" defaultRowHeight="0" customHeight="1" zeroHeight="1"/>
  <cols>
    <col min="1" max="1" width="2.1796875" customWidth="1"/>
    <col min="2" max="2" width="9.1796875" customWidth="1"/>
    <col min="3" max="13" width="13.54296875" customWidth="1"/>
    <col min="14" max="14" width="9.1796875" customWidth="1"/>
    <col min="15" max="15" width="2.54296875" customWidth="1"/>
    <col min="16" max="16" width="0" hidden="1" customWidth="1"/>
    <col min="17" max="16384" width="8.81640625" hidden="1"/>
  </cols>
  <sheetData>
    <row r="1" spans="1:15" ht="56.15" customHeight="1">
      <c r="A1" s="262"/>
      <c r="B1" s="461" t="str">
        <f>Development!B1</f>
        <v>2024 Commercial Efficiency Program</v>
      </c>
      <c r="C1" s="461"/>
      <c r="D1" s="461"/>
      <c r="E1" s="461"/>
      <c r="F1" s="461"/>
      <c r="G1" s="461"/>
      <c r="H1" s="461"/>
      <c r="I1" s="461"/>
      <c r="J1" s="263"/>
      <c r="K1" s="265"/>
      <c r="L1" s="265"/>
      <c r="M1" s="265"/>
      <c r="N1" s="265"/>
      <c r="O1" s="266"/>
    </row>
    <row r="2" spans="1:15" ht="56.15" customHeight="1" thickBot="1">
      <c r="A2" s="250" t="s">
        <v>318</v>
      </c>
      <c r="B2" s="264"/>
      <c r="C2" s="264"/>
      <c r="D2" s="264"/>
      <c r="E2" s="264"/>
      <c r="F2" s="264"/>
      <c r="G2" s="264"/>
      <c r="H2" s="264"/>
      <c r="I2" s="264"/>
      <c r="J2" s="264"/>
      <c r="K2" s="267"/>
      <c r="L2" s="267"/>
      <c r="M2" s="267"/>
      <c r="N2" s="267"/>
      <c r="O2" s="78"/>
    </row>
    <row r="3" spans="1:15" s="386" customFormat="1" ht="44.5" customHeight="1" thickTop="1">
      <c r="A3" s="386" t="s">
        <v>284</v>
      </c>
    </row>
    <row r="4" spans="1:15" ht="24.65" customHeight="1" thickBot="1">
      <c r="B4" s="335" t="s">
        <v>543</v>
      </c>
      <c r="C4" s="80"/>
      <c r="D4" s="80"/>
      <c r="E4" s="80"/>
      <c r="F4" s="80"/>
      <c r="G4" s="80"/>
      <c r="H4" s="80"/>
      <c r="I4" s="80"/>
      <c r="J4" s="80"/>
      <c r="K4" s="80"/>
      <c r="L4" s="80"/>
      <c r="M4" s="81"/>
      <c r="N4" s="81"/>
      <c r="O4" s="157"/>
    </row>
    <row r="5" spans="1:15" ht="18" customHeight="1">
      <c r="B5" s="463" t="s">
        <v>278</v>
      </c>
      <c r="C5" s="463"/>
      <c r="D5" s="463"/>
      <c r="E5" s="463"/>
      <c r="F5" s="463"/>
      <c r="G5" s="463"/>
      <c r="H5" s="463"/>
      <c r="I5" s="463"/>
      <c r="J5" s="463"/>
      <c r="K5" s="463"/>
      <c r="L5" s="463"/>
      <c r="M5" s="463"/>
      <c r="N5" s="20"/>
    </row>
    <row r="6" spans="1:15" ht="18" customHeight="1">
      <c r="B6" s="464" t="s">
        <v>536</v>
      </c>
      <c r="C6" s="464"/>
      <c r="D6" s="464"/>
      <c r="E6" s="464"/>
      <c r="F6" s="464"/>
      <c r="G6" s="464"/>
      <c r="H6" s="464"/>
      <c r="I6" s="464"/>
      <c r="J6" s="464"/>
      <c r="K6" s="464"/>
      <c r="L6" s="464"/>
      <c r="M6" s="464"/>
      <c r="N6" s="464"/>
    </row>
    <row r="7" spans="1:15" ht="18" customHeight="1">
      <c r="B7" s="437" t="s">
        <v>204</v>
      </c>
      <c r="C7" s="437"/>
      <c r="D7" s="437"/>
      <c r="E7" s="437"/>
      <c r="F7" s="437"/>
      <c r="G7" s="437"/>
      <c r="H7" s="437"/>
      <c r="I7" s="437"/>
      <c r="J7" s="437"/>
      <c r="K7" s="437"/>
      <c r="L7" s="437"/>
      <c r="M7" s="437"/>
      <c r="N7" s="342"/>
    </row>
    <row r="8" spans="1:15" ht="18" customHeight="1">
      <c r="B8" s="465" t="s">
        <v>169</v>
      </c>
      <c r="C8" s="465"/>
      <c r="D8" s="465"/>
      <c r="E8" s="465"/>
      <c r="F8" s="465"/>
      <c r="G8" s="465"/>
      <c r="H8" s="465"/>
      <c r="I8" s="465"/>
      <c r="J8" s="465"/>
      <c r="K8" s="465"/>
      <c r="L8" s="465"/>
      <c r="M8" s="162"/>
      <c r="N8" s="162"/>
    </row>
    <row r="9" spans="1:15" ht="18" customHeight="1">
      <c r="B9" s="437" t="s">
        <v>249</v>
      </c>
      <c r="C9" s="437"/>
      <c r="D9" s="437"/>
      <c r="E9" s="437"/>
      <c r="F9" s="437"/>
      <c r="G9" s="437"/>
      <c r="H9" s="437"/>
      <c r="I9" s="437"/>
      <c r="J9" s="437"/>
      <c r="K9" s="437"/>
      <c r="L9" s="437"/>
      <c r="M9" s="437"/>
      <c r="N9" s="342"/>
    </row>
    <row r="10" spans="1:15" ht="18" customHeight="1">
      <c r="B10" s="437" t="s">
        <v>220</v>
      </c>
      <c r="C10" s="437"/>
      <c r="D10" s="437"/>
      <c r="E10" s="437"/>
      <c r="F10" s="437"/>
      <c r="G10" s="437"/>
      <c r="H10" s="437"/>
      <c r="I10" s="437"/>
      <c r="J10" s="437"/>
      <c r="K10" s="437"/>
      <c r="L10" s="437"/>
      <c r="M10" s="437"/>
      <c r="N10" s="342"/>
    </row>
    <row r="11" spans="1:15" s="46" customFormat="1" ht="18" customHeight="1">
      <c r="B11" s="437" t="s">
        <v>221</v>
      </c>
      <c r="C11" s="437"/>
      <c r="D11" s="437"/>
      <c r="E11" s="437"/>
      <c r="F11" s="437"/>
      <c r="G11" s="437"/>
      <c r="H11" s="437"/>
      <c r="I11" s="437"/>
      <c r="J11" s="437"/>
      <c r="K11" s="437"/>
      <c r="L11" s="437"/>
      <c r="M11" s="437"/>
      <c r="N11" s="342"/>
    </row>
    <row r="12" spans="1:15" s="46" customFormat="1" ht="18" customHeight="1">
      <c r="B12" s="437" t="s">
        <v>180</v>
      </c>
      <c r="C12" s="437"/>
      <c r="D12" s="437"/>
      <c r="E12" s="437"/>
      <c r="F12" s="437"/>
      <c r="G12" s="437"/>
      <c r="H12" s="437"/>
      <c r="I12" s="437"/>
      <c r="J12" s="437"/>
      <c r="K12" s="437"/>
      <c r="L12" s="437"/>
      <c r="M12" s="437"/>
      <c r="N12" s="342"/>
    </row>
    <row r="13" spans="1:15" s="46" customFormat="1" ht="35.5" customHeight="1">
      <c r="B13" s="465" t="s">
        <v>200</v>
      </c>
      <c r="C13" s="465"/>
      <c r="D13" s="465"/>
      <c r="E13" s="465"/>
      <c r="F13" s="465"/>
      <c r="G13" s="465"/>
      <c r="H13" s="465"/>
      <c r="I13" s="465"/>
      <c r="J13" s="465"/>
      <c r="K13" s="465"/>
      <c r="L13" s="465"/>
      <c r="M13" s="465"/>
    </row>
    <row r="14" spans="1:15" s="46" customFormat="1" ht="16.5" customHeight="1">
      <c r="B14" s="156"/>
      <c r="C14" s="330"/>
      <c r="D14" s="331"/>
      <c r="E14" s="331"/>
      <c r="F14" s="331"/>
      <c r="G14" s="331"/>
      <c r="H14" s="331"/>
      <c r="I14" s="331"/>
      <c r="J14" s="331"/>
      <c r="K14" s="331"/>
      <c r="L14" s="331"/>
      <c r="M14" s="331"/>
    </row>
    <row r="15" spans="1:15" s="319" customFormat="1" ht="18.5" thickBot="1">
      <c r="A15"/>
      <c r="B15" s="315" t="s">
        <v>132</v>
      </c>
      <c r="C15" s="316"/>
      <c r="D15" s="317"/>
      <c r="E15" s="316"/>
      <c r="F15" s="316"/>
      <c r="G15" s="318"/>
    </row>
    <row r="16" spans="1:15" ht="24" customHeight="1">
      <c r="B16" s="98" t="s">
        <v>133</v>
      </c>
      <c r="C16" s="78"/>
      <c r="F16" s="78"/>
      <c r="H16" s="99" t="s">
        <v>134</v>
      </c>
      <c r="L16" s="99" t="s">
        <v>135</v>
      </c>
    </row>
    <row r="17" spans="1:12" ht="18.649999999999999" customHeight="1">
      <c r="B17" s="125"/>
      <c r="C17" s="46"/>
      <c r="F17" s="46"/>
      <c r="H17" s="1" t="s">
        <v>138</v>
      </c>
      <c r="L17" s="1" t="s">
        <v>137</v>
      </c>
    </row>
    <row r="18" spans="1:12" ht="18.649999999999999" customHeight="1">
      <c r="B18" s="125"/>
      <c r="C18" s="46"/>
      <c r="F18" s="46"/>
      <c r="H18" s="1" t="s">
        <v>138</v>
      </c>
      <c r="L18" s="1" t="s">
        <v>137</v>
      </c>
    </row>
    <row r="19" spans="1:12" ht="18.649999999999999" customHeight="1">
      <c r="B19" s="125"/>
      <c r="C19" s="46"/>
      <c r="F19" s="46"/>
      <c r="H19" s="1" t="s">
        <v>248</v>
      </c>
      <c r="L19" s="1" t="s">
        <v>137</v>
      </c>
    </row>
    <row r="20" spans="1:12" ht="18.649999999999999" customHeight="1">
      <c r="B20" s="125"/>
      <c r="C20" s="46"/>
      <c r="F20" s="46"/>
      <c r="H20" s="1" t="s">
        <v>138</v>
      </c>
      <c r="L20" s="1" t="s">
        <v>137</v>
      </c>
    </row>
    <row r="21" spans="1:12" ht="18.649999999999999" customHeight="1">
      <c r="B21" s="125"/>
      <c r="C21" s="1"/>
      <c r="F21" s="46"/>
      <c r="H21" s="16" t="s">
        <v>139</v>
      </c>
      <c r="L21" s="1" t="s">
        <v>137</v>
      </c>
    </row>
    <row r="22" spans="1:12" ht="18.649999999999999" customHeight="1">
      <c r="B22" s="125"/>
      <c r="C22" s="46"/>
      <c r="F22" s="46"/>
      <c r="H22" s="1" t="s">
        <v>138</v>
      </c>
      <c r="L22" s="1" t="s">
        <v>137</v>
      </c>
    </row>
    <row r="23" spans="1:12" ht="18.649999999999999" customHeight="1">
      <c r="B23" s="125"/>
      <c r="C23" s="46"/>
      <c r="F23" s="46"/>
      <c r="H23" s="1" t="s">
        <v>138</v>
      </c>
      <c r="L23" s="1" t="s">
        <v>137</v>
      </c>
    </row>
    <row r="24" spans="1:12" ht="18.649999999999999" customHeight="1">
      <c r="B24" s="125"/>
      <c r="C24" s="46"/>
      <c r="F24" s="46"/>
      <c r="H24" s="1" t="s">
        <v>138</v>
      </c>
      <c r="L24" s="94" t="s">
        <v>140</v>
      </c>
    </row>
    <row r="25" spans="1:12" ht="18.649999999999999" customHeight="1">
      <c r="B25" s="101"/>
      <c r="C25" s="102"/>
      <c r="F25" s="102"/>
      <c r="H25" s="1" t="s">
        <v>138</v>
      </c>
      <c r="L25" s="94" t="s">
        <v>140</v>
      </c>
    </row>
    <row r="26" spans="1:12" s="320" customFormat="1" ht="18.5" thickBot="1">
      <c r="A26"/>
      <c r="B26" s="278" t="s">
        <v>256</v>
      </c>
      <c r="C26" s="95"/>
      <c r="D26" s="96"/>
      <c r="E26" s="95"/>
      <c r="F26" s="95"/>
      <c r="H26" s="97"/>
    </row>
    <row r="27" spans="1:12" ht="25" customHeight="1">
      <c r="B27" s="98" t="s">
        <v>133</v>
      </c>
      <c r="C27" s="78"/>
      <c r="E27" s="106"/>
      <c r="F27" s="78"/>
      <c r="H27" s="99" t="s">
        <v>134</v>
      </c>
    </row>
    <row r="28" spans="1:12" ht="18">
      <c r="B28" s="105"/>
      <c r="C28" s="78"/>
      <c r="E28" s="106"/>
      <c r="F28" s="78"/>
      <c r="H28" s="94" t="s">
        <v>136</v>
      </c>
      <c r="L28" s="99" t="s">
        <v>135</v>
      </c>
    </row>
    <row r="29" spans="1:12" ht="18">
      <c r="B29" s="105"/>
      <c r="C29" s="78"/>
      <c r="E29" s="106"/>
      <c r="F29" s="78"/>
      <c r="H29" s="94" t="s">
        <v>138</v>
      </c>
      <c r="L29" s="94" t="s">
        <v>137</v>
      </c>
    </row>
    <row r="30" spans="1:12" ht="17.149999999999999" customHeight="1">
      <c r="B30" s="105"/>
      <c r="C30" s="78"/>
      <c r="E30" s="106"/>
      <c r="F30" s="78"/>
      <c r="H30" s="94" t="s">
        <v>138</v>
      </c>
      <c r="L30" s="94" t="s">
        <v>137</v>
      </c>
    </row>
    <row r="31" spans="1:12" ht="19.5" customHeight="1">
      <c r="B31" s="101"/>
      <c r="C31" s="101"/>
      <c r="E31" s="102"/>
      <c r="F31" s="102"/>
      <c r="H31" s="1" t="s">
        <v>138</v>
      </c>
      <c r="L31" s="94" t="s">
        <v>137</v>
      </c>
    </row>
    <row r="32" spans="1:12" ht="21" customHeight="1">
      <c r="B32" s="101"/>
      <c r="C32" s="101"/>
      <c r="E32" s="102"/>
      <c r="F32" s="102"/>
      <c r="H32" s="1" t="s">
        <v>138</v>
      </c>
      <c r="L32" s="104" t="s">
        <v>137</v>
      </c>
    </row>
    <row r="33" spans="2:15" s="1" customFormat="1" ht="18" customHeight="1">
      <c r="H33" s="94" t="s">
        <v>138</v>
      </c>
      <c r="L33" s="104" t="s">
        <v>137</v>
      </c>
    </row>
    <row r="34" spans="2:15" s="1" customFormat="1" ht="18" customHeight="1">
      <c r="E34" s="16"/>
      <c r="H34" s="16" t="s">
        <v>139</v>
      </c>
      <c r="I34" s="16"/>
      <c r="L34" s="1" t="s">
        <v>137</v>
      </c>
    </row>
    <row r="35" spans="2:15" s="1" customFormat="1" ht="18" customHeight="1">
      <c r="E35" s="16"/>
      <c r="H35" s="16" t="s">
        <v>139</v>
      </c>
      <c r="I35" s="16"/>
      <c r="L35" s="1" t="s">
        <v>137</v>
      </c>
    </row>
    <row r="36" spans="2:15" s="1" customFormat="1" ht="18.649999999999999" customHeight="1">
      <c r="B36" s="110"/>
      <c r="C36" s="46"/>
      <c r="E36" s="46"/>
      <c r="F36" s="46"/>
      <c r="H36" s="1" t="s">
        <v>138</v>
      </c>
      <c r="L36" s="1" t="s">
        <v>140</v>
      </c>
    </row>
    <row r="37" spans="2:15" s="1" customFormat="1" ht="18.649999999999999" customHeight="1">
      <c r="B37" s="110"/>
      <c r="C37" s="46"/>
      <c r="E37" s="46"/>
      <c r="F37" s="46"/>
      <c r="H37" s="1" t="s">
        <v>138</v>
      </c>
      <c r="L37" s="1" t="s">
        <v>140</v>
      </c>
    </row>
    <row r="38" spans="2:15" s="1" customFormat="1" ht="18.75" customHeight="1">
      <c r="B38" s="110"/>
      <c r="C38" s="46"/>
      <c r="E38" s="46"/>
      <c r="F38" s="46"/>
    </row>
    <row r="39" spans="2:15" s="1" customFormat="1" ht="30.65" customHeight="1">
      <c r="B39" s="462" t="s">
        <v>145</v>
      </c>
      <c r="C39" s="462"/>
      <c r="D39" s="462"/>
      <c r="E39" s="462"/>
      <c r="F39" s="462"/>
      <c r="G39" s="462"/>
    </row>
    <row r="40" spans="2:15" ht="14.5">
      <c r="B40" s="78"/>
      <c r="C40" s="78"/>
      <c r="D40" s="94"/>
      <c r="E40" s="78"/>
      <c r="F40" s="78"/>
      <c r="G40" s="94"/>
    </row>
    <row r="41" spans="2:15" ht="24.65" customHeight="1" thickBot="1">
      <c r="B41" s="336" t="s">
        <v>544</v>
      </c>
      <c r="C41" s="82"/>
      <c r="D41" s="82"/>
      <c r="E41" s="82"/>
      <c r="F41" s="82"/>
      <c r="G41" s="82"/>
      <c r="H41" s="82"/>
      <c r="I41" s="82"/>
      <c r="J41" s="82"/>
      <c r="K41" s="82"/>
      <c r="L41" s="82"/>
      <c r="M41" s="81"/>
      <c r="N41" s="81"/>
      <c r="O41" s="81"/>
    </row>
    <row r="42" spans="2:15" ht="17.5" customHeight="1">
      <c r="B42" s="443" t="s">
        <v>253</v>
      </c>
      <c r="C42" s="443"/>
      <c r="D42" s="443"/>
      <c r="E42" s="443"/>
      <c r="F42" s="443"/>
      <c r="G42" s="443"/>
      <c r="H42" s="443"/>
      <c r="I42" s="443"/>
      <c r="J42" s="443"/>
      <c r="K42" s="443"/>
      <c r="L42" s="443"/>
      <c r="M42" s="443"/>
      <c r="N42" s="443"/>
      <c r="O42" s="77"/>
    </row>
    <row r="43" spans="2:15" ht="17.5" customHeight="1">
      <c r="B43" s="436" t="s">
        <v>206</v>
      </c>
      <c r="C43" s="436"/>
      <c r="D43" s="436"/>
      <c r="E43" s="436"/>
      <c r="F43" s="436"/>
      <c r="G43" s="436"/>
      <c r="H43" s="436"/>
      <c r="I43" s="436"/>
      <c r="J43" s="436"/>
      <c r="K43" s="436"/>
      <c r="L43" s="436"/>
      <c r="M43" s="436"/>
      <c r="N43" s="436"/>
      <c r="O43" s="77"/>
    </row>
    <row r="44" spans="2:15" ht="18" customHeight="1">
      <c r="B44" s="436" t="s">
        <v>222</v>
      </c>
      <c r="C44" s="436"/>
      <c r="D44" s="436"/>
      <c r="E44" s="436"/>
      <c r="F44" s="436"/>
      <c r="G44" s="436"/>
      <c r="H44" s="436"/>
      <c r="I44" s="436"/>
      <c r="J44" s="436"/>
      <c r="K44" s="436"/>
      <c r="L44" s="436"/>
      <c r="M44" s="344"/>
      <c r="O44" s="77"/>
    </row>
    <row r="45" spans="2:15" ht="18" customHeight="1">
      <c r="B45" s="436" t="s">
        <v>223</v>
      </c>
      <c r="C45" s="436"/>
      <c r="D45" s="436"/>
      <c r="E45" s="436"/>
      <c r="F45" s="436"/>
      <c r="G45" s="436"/>
      <c r="H45" s="436"/>
      <c r="I45" s="436"/>
      <c r="J45" s="436"/>
      <c r="K45" s="436"/>
      <c r="L45" s="436"/>
      <c r="M45" s="344"/>
      <c r="O45" s="77"/>
    </row>
    <row r="46" spans="2:15" ht="18.649999999999999" customHeight="1">
      <c r="B46" s="436" t="s">
        <v>229</v>
      </c>
      <c r="C46" s="436"/>
      <c r="D46" s="436"/>
      <c r="E46" s="436"/>
      <c r="F46" s="436"/>
      <c r="G46" s="436"/>
      <c r="H46" s="436"/>
      <c r="I46" s="436"/>
      <c r="J46" s="436"/>
      <c r="K46" s="436"/>
      <c r="L46" s="436"/>
      <c r="M46" s="174"/>
      <c r="O46" s="77"/>
    </row>
    <row r="47" spans="2:15" ht="33" customHeight="1">
      <c r="B47" s="436" t="s">
        <v>196</v>
      </c>
      <c r="C47" s="436"/>
      <c r="D47" s="436"/>
      <c r="E47" s="436"/>
      <c r="F47" s="436"/>
      <c r="G47" s="436"/>
      <c r="H47" s="436"/>
      <c r="I47" s="436"/>
      <c r="J47" s="436"/>
      <c r="K47" s="436"/>
      <c r="L47" s="436"/>
      <c r="M47" s="343"/>
      <c r="O47" s="77"/>
    </row>
    <row r="48" spans="2:15" ht="33" customHeight="1">
      <c r="B48" s="436" t="s">
        <v>243</v>
      </c>
      <c r="C48" s="436"/>
      <c r="D48" s="436"/>
      <c r="E48" s="436"/>
      <c r="F48" s="436"/>
      <c r="G48" s="436"/>
      <c r="H48" s="436"/>
      <c r="I48" s="436"/>
      <c r="J48" s="436"/>
      <c r="K48" s="436"/>
      <c r="L48" s="436"/>
      <c r="M48" s="174"/>
      <c r="O48" s="77"/>
    </row>
    <row r="49" spans="2:15" ht="18.649999999999999" customHeight="1">
      <c r="B49" s="436" t="s">
        <v>193</v>
      </c>
      <c r="C49" s="436"/>
      <c r="D49" s="436"/>
      <c r="E49" s="436"/>
      <c r="F49" s="436"/>
      <c r="G49" s="436"/>
      <c r="H49" s="436"/>
      <c r="I49" s="436"/>
      <c r="J49" s="436"/>
      <c r="K49" s="436"/>
      <c r="L49" s="436"/>
      <c r="M49" s="340"/>
      <c r="O49" s="77"/>
    </row>
    <row r="50" spans="2:15" ht="47.5" customHeight="1">
      <c r="B50" s="436" t="s">
        <v>545</v>
      </c>
      <c r="C50" s="436"/>
      <c r="D50" s="436"/>
      <c r="E50" s="436"/>
      <c r="F50" s="436"/>
      <c r="G50" s="436"/>
      <c r="H50" s="436"/>
      <c r="I50" s="436"/>
      <c r="J50" s="436"/>
      <c r="K50" s="436"/>
      <c r="L50" s="436"/>
      <c r="M50" s="341"/>
      <c r="O50" s="77"/>
    </row>
    <row r="51" spans="2:15" ht="18.649999999999999" customHeight="1">
      <c r="B51" s="436" t="s">
        <v>235</v>
      </c>
      <c r="C51" s="436"/>
      <c r="D51" s="436"/>
      <c r="E51" s="436"/>
      <c r="F51" s="436"/>
      <c r="G51" s="436"/>
      <c r="H51" s="436"/>
      <c r="I51" s="436"/>
      <c r="J51" s="436"/>
      <c r="K51" s="436"/>
      <c r="L51" s="436"/>
      <c r="M51" s="77"/>
      <c r="O51" s="77"/>
    </row>
    <row r="52" spans="2:15" ht="18.5" thickBot="1">
      <c r="B52" s="336" t="s">
        <v>147</v>
      </c>
      <c r="C52" s="82"/>
      <c r="D52" s="82"/>
      <c r="E52" s="82"/>
      <c r="F52" s="82"/>
      <c r="G52" s="82"/>
      <c r="H52" s="82"/>
      <c r="I52" s="82"/>
      <c r="J52" s="82"/>
      <c r="K52" s="82"/>
      <c r="L52" s="82"/>
      <c r="M52" s="81"/>
      <c r="N52" s="81"/>
      <c r="O52" s="81"/>
    </row>
    <row r="53" spans="2:15" ht="18.649999999999999" customHeight="1">
      <c r="B53" s="441" t="s">
        <v>250</v>
      </c>
      <c r="C53" s="441"/>
      <c r="D53" s="441"/>
      <c r="E53" s="441"/>
      <c r="F53" s="441"/>
      <c r="G53" s="441"/>
      <c r="H53" s="441"/>
      <c r="I53" s="441"/>
      <c r="J53" s="441"/>
      <c r="K53" s="441"/>
      <c r="L53" s="441"/>
      <c r="M53" s="441"/>
      <c r="N53" s="161"/>
    </row>
    <row r="54" spans="2:15" ht="33" customHeight="1">
      <c r="B54" s="442" t="s">
        <v>199</v>
      </c>
      <c r="C54" s="442"/>
      <c r="D54" s="442"/>
      <c r="E54" s="442"/>
      <c r="F54" s="442"/>
      <c r="G54" s="442"/>
      <c r="H54" s="442"/>
      <c r="I54" s="442"/>
      <c r="J54" s="442"/>
      <c r="K54" s="442"/>
      <c r="L54" s="442"/>
      <c r="M54" s="442"/>
      <c r="N54" s="160"/>
    </row>
    <row r="55" spans="2:15" s="46" customFormat="1" ht="18.649999999999999" customHeight="1">
      <c r="B55" s="438" t="s">
        <v>192</v>
      </c>
      <c r="C55" s="438"/>
      <c r="D55" s="438"/>
      <c r="E55" s="438"/>
      <c r="F55" s="438"/>
      <c r="G55" s="438"/>
      <c r="H55" s="438"/>
      <c r="I55" s="438"/>
      <c r="J55" s="438"/>
      <c r="K55" s="438"/>
      <c r="L55" s="438"/>
      <c r="M55" s="438"/>
      <c r="N55" s="438"/>
    </row>
    <row r="56" spans="2:15" ht="18.649999999999999" customHeight="1">
      <c r="B56" s="439" t="s">
        <v>236</v>
      </c>
      <c r="C56" s="439"/>
      <c r="D56" s="439"/>
      <c r="E56" s="439"/>
      <c r="F56" s="439"/>
      <c r="G56" s="439"/>
      <c r="H56" s="439"/>
      <c r="I56" s="439"/>
      <c r="J56" s="439"/>
      <c r="K56" s="439"/>
      <c r="L56" s="439"/>
      <c r="M56" s="439"/>
      <c r="N56" s="439"/>
    </row>
    <row r="57" spans="2:15" ht="18.5" thickBot="1">
      <c r="B57" s="336" t="s">
        <v>392</v>
      </c>
      <c r="C57" s="82"/>
      <c r="D57" s="82"/>
      <c r="E57" s="82"/>
      <c r="F57" s="82"/>
      <c r="G57" s="82"/>
      <c r="H57" s="82"/>
      <c r="I57" s="82"/>
      <c r="J57" s="82"/>
      <c r="K57" s="82"/>
      <c r="L57" s="82"/>
      <c r="M57" s="81"/>
      <c r="N57" s="81"/>
      <c r="O57" s="81"/>
    </row>
    <row r="58" spans="2:15" ht="32.25" customHeight="1">
      <c r="B58" s="440" t="s">
        <v>394</v>
      </c>
      <c r="C58" s="440"/>
      <c r="D58" s="440"/>
      <c r="E58" s="440"/>
      <c r="F58" s="440"/>
      <c r="G58" s="440"/>
      <c r="H58" s="440"/>
      <c r="I58" s="440"/>
      <c r="J58" s="440"/>
      <c r="K58" s="440"/>
      <c r="L58" s="440"/>
      <c r="M58" s="440"/>
      <c r="N58" s="440"/>
    </row>
    <row r="59" spans="2:15" ht="14.5" customHeight="1">
      <c r="B59" s="437" t="s">
        <v>391</v>
      </c>
      <c r="C59" s="437"/>
      <c r="D59" s="437"/>
      <c r="E59" s="437"/>
      <c r="F59" s="437"/>
      <c r="G59" s="437"/>
      <c r="H59" s="437"/>
      <c r="I59" s="437"/>
      <c r="J59" s="437"/>
      <c r="K59" s="437"/>
      <c r="L59" s="437"/>
      <c r="M59" s="437"/>
      <c r="N59" s="437"/>
    </row>
    <row r="60" spans="2:15" ht="14.5">
      <c r="B60" s="325" t="s">
        <v>393</v>
      </c>
      <c r="C60" s="325"/>
      <c r="D60" s="325"/>
      <c r="E60" s="325"/>
      <c r="F60" s="325"/>
      <c r="G60" s="325"/>
      <c r="H60" s="325"/>
      <c r="I60" s="325"/>
      <c r="J60" s="325"/>
      <c r="K60" s="325"/>
      <c r="L60" s="325"/>
      <c r="M60" s="325"/>
      <c r="N60" s="325"/>
      <c r="O60" s="325"/>
    </row>
    <row r="61" spans="2:15" ht="14.5">
      <c r="B61" s="77"/>
      <c r="C61" s="202"/>
      <c r="D61" s="202"/>
      <c r="E61" s="202"/>
      <c r="F61" s="202"/>
      <c r="G61" s="202"/>
      <c r="H61" s="202"/>
      <c r="I61" s="202"/>
      <c r="J61" s="202"/>
      <c r="K61" s="202"/>
      <c r="L61" s="202"/>
      <c r="M61" s="202"/>
      <c r="N61" s="202"/>
      <c r="O61" s="202"/>
    </row>
    <row r="62" spans="2:15" ht="18.5" thickBot="1">
      <c r="B62" s="336" t="s">
        <v>149</v>
      </c>
      <c r="C62" s="82"/>
      <c r="D62" s="82"/>
      <c r="E62" s="82"/>
      <c r="F62" s="82"/>
      <c r="G62" s="82"/>
      <c r="H62" s="82"/>
      <c r="I62" s="82"/>
      <c r="J62" s="82"/>
      <c r="K62" s="82"/>
      <c r="L62" s="82"/>
      <c r="M62" s="81"/>
      <c r="N62" s="81"/>
      <c r="O62" s="81"/>
    </row>
    <row r="63" spans="2:15" ht="14.5">
      <c r="B63" s="77"/>
      <c r="C63" s="87"/>
      <c r="D63" s="77"/>
      <c r="E63" s="88"/>
      <c r="F63" s="89"/>
      <c r="G63" s="77"/>
      <c r="H63" s="123"/>
      <c r="I63" s="123"/>
      <c r="J63" s="123"/>
      <c r="K63" s="123"/>
      <c r="L63" s="123"/>
      <c r="M63" s="123"/>
      <c r="N63" s="77"/>
      <c r="O63" s="77"/>
    </row>
    <row r="64" spans="2:15" ht="18.649999999999999" customHeight="1">
      <c r="B64" s="77"/>
      <c r="C64" s="76" t="s">
        <v>232</v>
      </c>
      <c r="D64" s="76"/>
      <c r="E64" s="76"/>
      <c r="F64" s="76"/>
      <c r="G64" s="77"/>
      <c r="H64" s="77"/>
      <c r="I64" s="77"/>
      <c r="J64" s="77"/>
      <c r="K64" s="77"/>
      <c r="L64" s="77"/>
      <c r="M64" s="77"/>
      <c r="N64" s="77"/>
      <c r="O64" s="77"/>
    </row>
    <row r="65" spans="1:15" ht="18.649999999999999" customHeight="1">
      <c r="B65" s="77"/>
      <c r="C65" s="455"/>
      <c r="D65" s="455"/>
      <c r="E65" s="455"/>
      <c r="F65" s="455"/>
      <c r="G65" s="455"/>
      <c r="H65" s="455"/>
      <c r="I65" s="455"/>
      <c r="J65" s="455"/>
      <c r="K65" s="455"/>
      <c r="L65" s="455"/>
      <c r="M65" s="455"/>
      <c r="N65" s="77"/>
      <c r="O65" s="77"/>
    </row>
    <row r="66" spans="1:15" ht="18.649999999999999" customHeight="1">
      <c r="B66" s="77"/>
      <c r="C66" s="451"/>
      <c r="D66" s="451"/>
      <c r="E66" s="451"/>
      <c r="F66" s="451"/>
      <c r="G66" s="451"/>
      <c r="H66" s="451"/>
      <c r="I66" s="451"/>
      <c r="J66" s="451"/>
      <c r="K66" s="451"/>
      <c r="L66" s="451"/>
      <c r="M66" s="451"/>
      <c r="N66" s="77"/>
      <c r="O66" s="77"/>
    </row>
    <row r="67" spans="1:15" ht="18.649999999999999" customHeight="1">
      <c r="B67" s="77"/>
      <c r="C67" s="451"/>
      <c r="D67" s="451"/>
      <c r="E67" s="451"/>
      <c r="F67" s="451"/>
      <c r="G67" s="451"/>
      <c r="H67" s="451"/>
      <c r="I67" s="451"/>
      <c r="J67" s="451"/>
      <c r="K67" s="451"/>
      <c r="L67" s="451"/>
      <c r="M67" s="451"/>
      <c r="N67" s="83"/>
      <c r="O67" s="77"/>
    </row>
    <row r="68" spans="1:15" ht="18.649999999999999" customHeight="1">
      <c r="B68" s="77"/>
      <c r="C68" s="451"/>
      <c r="D68" s="451"/>
      <c r="E68" s="451"/>
      <c r="F68" s="451"/>
      <c r="G68" s="451"/>
      <c r="H68" s="451"/>
      <c r="I68" s="451"/>
      <c r="J68" s="451"/>
      <c r="K68" s="451"/>
      <c r="L68" s="451"/>
      <c r="M68" s="451"/>
      <c r="N68" s="83"/>
      <c r="O68" s="77"/>
    </row>
    <row r="69" spans="1:15" ht="18.649999999999999" customHeight="1">
      <c r="B69" s="77"/>
      <c r="C69" s="451"/>
      <c r="D69" s="451"/>
      <c r="E69" s="451"/>
      <c r="F69" s="451"/>
      <c r="G69" s="451"/>
      <c r="H69" s="451"/>
      <c r="I69" s="451"/>
      <c r="J69" s="451"/>
      <c r="K69" s="451"/>
      <c r="L69" s="451"/>
      <c r="M69" s="451"/>
      <c r="N69" s="83"/>
      <c r="O69" s="77"/>
    </row>
    <row r="70" spans="1:15" ht="15" thickBot="1">
      <c r="B70" s="77"/>
      <c r="C70" s="83"/>
      <c r="D70" s="83"/>
      <c r="E70" s="83"/>
      <c r="F70" s="83"/>
      <c r="G70" s="77"/>
      <c r="H70" s="83"/>
      <c r="I70" s="83"/>
      <c r="J70" s="83"/>
      <c r="K70" s="83"/>
      <c r="L70" s="83"/>
      <c r="M70" s="83"/>
      <c r="N70" s="83"/>
      <c r="O70" s="77"/>
    </row>
    <row r="71" spans="1:15" ht="40" customHeight="1">
      <c r="B71" s="77"/>
      <c r="C71" s="83"/>
      <c r="F71" s="452" t="s">
        <v>141</v>
      </c>
      <c r="G71" s="453"/>
      <c r="H71" s="447" t="s">
        <v>142</v>
      </c>
      <c r="I71" s="454"/>
      <c r="J71" s="447" t="s">
        <v>143</v>
      </c>
      <c r="K71" s="448"/>
      <c r="L71" s="83"/>
      <c r="M71" s="83"/>
      <c r="N71" s="83"/>
      <c r="O71" s="77"/>
    </row>
    <row r="72" spans="1:15" ht="33" customHeight="1">
      <c r="B72" s="77"/>
      <c r="C72" s="83"/>
      <c r="E72" s="159" t="s">
        <v>201</v>
      </c>
      <c r="F72" s="456" t="s">
        <v>208</v>
      </c>
      <c r="G72" s="457"/>
      <c r="H72" s="458" t="s">
        <v>209</v>
      </c>
      <c r="I72" s="457"/>
      <c r="J72" s="459" t="s">
        <v>210</v>
      </c>
      <c r="K72" s="460"/>
      <c r="L72" s="83"/>
      <c r="M72" s="83"/>
      <c r="N72" s="83"/>
      <c r="O72" s="77"/>
    </row>
    <row r="73" spans="1:15" ht="33" customHeight="1" thickBot="1">
      <c r="B73" s="77"/>
      <c r="C73" s="83"/>
      <c r="F73" s="444"/>
      <c r="G73" s="445"/>
      <c r="H73" s="446"/>
      <c r="I73" s="445"/>
      <c r="J73" s="449"/>
      <c r="K73" s="450"/>
      <c r="L73" s="83"/>
      <c r="M73" s="83"/>
      <c r="N73" s="83"/>
      <c r="O73" s="77"/>
    </row>
    <row r="74" spans="1:15" ht="14.5">
      <c r="B74" s="77"/>
      <c r="C74" s="83"/>
      <c r="D74" s="111"/>
      <c r="E74" s="111"/>
      <c r="F74" s="111"/>
      <c r="G74" s="111"/>
      <c r="H74" s="111"/>
      <c r="I74" s="111"/>
      <c r="J74" s="77"/>
      <c r="K74" s="83"/>
      <c r="L74" s="83"/>
      <c r="M74" s="83"/>
      <c r="N74" s="83"/>
      <c r="O74" s="77"/>
    </row>
    <row r="75" spans="1:15" ht="14.5">
      <c r="B75" s="20"/>
      <c r="C75" s="79" t="s">
        <v>224</v>
      </c>
      <c r="D75" s="90"/>
      <c r="E75" s="90"/>
      <c r="F75" s="90"/>
      <c r="G75" s="90"/>
      <c r="H75" s="90"/>
      <c r="I75" s="90"/>
      <c r="J75" s="90"/>
      <c r="K75" s="90"/>
      <c r="L75" s="90"/>
      <c r="M75" s="20"/>
      <c r="N75" s="20"/>
      <c r="O75" s="20"/>
    </row>
    <row r="76" spans="1:15" ht="14.5">
      <c r="B76" s="20"/>
      <c r="C76" s="79"/>
      <c r="D76" s="90"/>
      <c r="E76" s="90"/>
      <c r="F76" s="90"/>
      <c r="G76" s="90"/>
      <c r="H76" s="90"/>
      <c r="I76" s="90"/>
      <c r="J76" s="90"/>
      <c r="K76" s="90"/>
      <c r="L76" s="90"/>
      <c r="M76" s="20"/>
      <c r="N76" s="20"/>
      <c r="O76" s="20"/>
    </row>
    <row r="77" spans="1:15" ht="14.5">
      <c r="B77" s="20"/>
      <c r="C77" s="79"/>
      <c r="D77" s="90"/>
      <c r="E77" s="90"/>
      <c r="I77" s="310" t="s">
        <v>144</v>
      </c>
      <c r="J77" s="47"/>
      <c r="K77" s="107" t="s">
        <v>111</v>
      </c>
      <c r="L77" s="20"/>
      <c r="M77" s="20"/>
      <c r="N77" s="20"/>
    </row>
    <row r="78" spans="1:15" ht="14.5">
      <c r="B78" s="84"/>
      <c r="C78" s="84"/>
      <c r="D78" s="84"/>
      <c r="E78" s="84"/>
      <c r="F78" s="84"/>
      <c r="G78" s="84"/>
      <c r="H78" s="84"/>
      <c r="I78" s="84"/>
      <c r="J78" s="84"/>
      <c r="K78" s="84"/>
      <c r="L78" s="84"/>
      <c r="M78" s="85"/>
      <c r="N78" s="84"/>
      <c r="O78" s="84"/>
    </row>
    <row r="79" spans="1:15" ht="14.5">
      <c r="A79" s="362" t="str">
        <f>"Application Version: " &amp; Development!$C$3</f>
        <v>Application Version: 2.0</v>
      </c>
      <c r="B79" s="92"/>
      <c r="C79" s="91"/>
      <c r="D79" s="126"/>
      <c r="E79" s="20"/>
      <c r="F79" s="20"/>
      <c r="G79" s="20"/>
      <c r="H79" s="20"/>
      <c r="I79" s="20"/>
      <c r="J79" s="20"/>
      <c r="K79" s="20"/>
      <c r="L79" s="20"/>
      <c r="M79" s="93" t="s">
        <v>28</v>
      </c>
      <c r="N79" s="92" t="str">
        <f>Development!C5</f>
        <v>4.01.2024</v>
      </c>
      <c r="O79" s="20"/>
    </row>
    <row r="80" spans="1:15" ht="14.5" hidden="1">
      <c r="B80" s="20"/>
      <c r="C80" s="20"/>
      <c r="D80" s="20"/>
      <c r="E80" s="20"/>
      <c r="F80" s="20"/>
      <c r="G80" s="20"/>
      <c r="H80" s="20"/>
      <c r="I80" s="20"/>
      <c r="J80" s="20"/>
      <c r="K80" s="20"/>
      <c r="L80" s="20"/>
      <c r="M80" s="20"/>
      <c r="N80" s="20"/>
      <c r="O80" s="20"/>
    </row>
    <row r="81" spans="11:11" ht="14.5" hidden="1"/>
    <row r="82" spans="11:11" ht="14.5" customHeight="1"/>
    <row r="83" spans="11:11" ht="14.5" customHeight="1"/>
    <row r="84" spans="11:11" ht="14.5" customHeight="1"/>
    <row r="85" spans="11:11" ht="14.5" customHeight="1"/>
    <row r="86" spans="11:11" ht="14.5" customHeight="1">
      <c r="K86" s="314"/>
    </row>
    <row r="87" spans="11:11" ht="14.5" customHeight="1"/>
    <row r="90" spans="11:11" ht="14.5" customHeight="1">
      <c r="K90" s="314"/>
    </row>
    <row r="91" spans="11:11" ht="14.5" customHeight="1"/>
    <row r="92" spans="11:11" ht="14.5" customHeight="1"/>
    <row r="93" spans="11:11" ht="14.5" customHeight="1"/>
    <row r="94" spans="11:11" ht="14.5" customHeight="1"/>
    <row r="95" spans="11:11" ht="14.5" customHeight="1"/>
    <row r="96" spans="11:11" ht="14.5" customHeight="1"/>
    <row r="97" ht="14.5" customHeight="1"/>
    <row r="98" ht="14.5" customHeight="1"/>
    <row r="99" ht="14.5" customHeight="1"/>
    <row r="100" ht="14.5" customHeight="1"/>
    <row r="101" ht="14.5" customHeight="1"/>
    <row r="102" ht="14.5" customHeight="1"/>
    <row r="103" ht="14.5" customHeight="1"/>
    <row r="104" ht="14.5" customHeight="1"/>
    <row r="105" ht="14.5" customHeight="1"/>
  </sheetData>
  <sheetProtection algorithmName="SHA-512" hashValue="Aliw9vMwTNemV7qNQHsn1//I7taj8Kxou+kvYxAVpebLeXVHBlBzKcoXwSUefGNLAWztd5G7ul7OdtEZMXQfVQ==" saltValue="UUYpfFgRMzXnWwMe/7Mogw==" spinCount="100000" sheet="1" objects="1" scenarios="1"/>
  <mergeCells count="42">
    <mergeCell ref="C65:M65"/>
    <mergeCell ref="F72:G72"/>
    <mergeCell ref="H72:I72"/>
    <mergeCell ref="J72:K72"/>
    <mergeCell ref="B1:I1"/>
    <mergeCell ref="A3:XFD3"/>
    <mergeCell ref="B39:G39"/>
    <mergeCell ref="B5:M5"/>
    <mergeCell ref="B6:N6"/>
    <mergeCell ref="B7:M7"/>
    <mergeCell ref="B8:L8"/>
    <mergeCell ref="B9:M9"/>
    <mergeCell ref="B10:M10"/>
    <mergeCell ref="B11:M11"/>
    <mergeCell ref="B12:M12"/>
    <mergeCell ref="B13:M13"/>
    <mergeCell ref="F73:G73"/>
    <mergeCell ref="H73:I73"/>
    <mergeCell ref="J71:K71"/>
    <mergeCell ref="J73:K73"/>
    <mergeCell ref="C66:M66"/>
    <mergeCell ref="C67:M67"/>
    <mergeCell ref="C68:M68"/>
    <mergeCell ref="C69:M69"/>
    <mergeCell ref="F71:G71"/>
    <mergeCell ref="H71:I71"/>
    <mergeCell ref="B42:N42"/>
    <mergeCell ref="B43:N43"/>
    <mergeCell ref="B44:L44"/>
    <mergeCell ref="B45:L45"/>
    <mergeCell ref="B46:L46"/>
    <mergeCell ref="B47:L47"/>
    <mergeCell ref="B48:L48"/>
    <mergeCell ref="B59:N59"/>
    <mergeCell ref="B55:N55"/>
    <mergeCell ref="B56:N56"/>
    <mergeCell ref="B58:N58"/>
    <mergeCell ref="B49:L49"/>
    <mergeCell ref="B50:L50"/>
    <mergeCell ref="B51:L51"/>
    <mergeCell ref="B53:M53"/>
    <mergeCell ref="B54:M54"/>
  </mergeCells>
  <pageMargins left="0.7" right="0.7" top="0.75" bottom="0.75" header="0.3" footer="0.3"/>
  <pageSetup scale="52"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47" r:id="rId4" name="Check Box 19">
              <controlPr locked="0" defaultSize="0" autoFill="0" autoLine="0" autoPict="0">
                <anchor moveWithCells="1" sizeWithCells="1">
                  <from>
                    <xdr:col>1</xdr:col>
                    <xdr:colOff>381000</xdr:colOff>
                    <xdr:row>15</xdr:row>
                    <xdr:rowOff>304800</xdr:rowOff>
                  </from>
                  <to>
                    <xdr:col>5</xdr:col>
                    <xdr:colOff>615950</xdr:colOff>
                    <xdr:row>17</xdr:row>
                    <xdr:rowOff>76200</xdr:rowOff>
                  </to>
                </anchor>
              </controlPr>
            </control>
          </mc:Choice>
        </mc:AlternateContent>
        <mc:AlternateContent xmlns:mc="http://schemas.openxmlformats.org/markup-compatibility/2006">
          <mc:Choice Requires="x14">
            <control shapeId="22548" r:id="rId5" name="Check Box 20">
              <controlPr locked="0" defaultSize="0" autoFill="0" autoLine="0" autoPict="0">
                <anchor moveWithCells="1" sizeWithCells="1">
                  <from>
                    <xdr:col>1</xdr:col>
                    <xdr:colOff>381000</xdr:colOff>
                    <xdr:row>16</xdr:row>
                    <xdr:rowOff>317500</xdr:rowOff>
                  </from>
                  <to>
                    <xdr:col>3</xdr:col>
                    <xdr:colOff>279400</xdr:colOff>
                    <xdr:row>18</xdr:row>
                    <xdr:rowOff>76200</xdr:rowOff>
                  </to>
                </anchor>
              </controlPr>
            </control>
          </mc:Choice>
        </mc:AlternateContent>
        <mc:AlternateContent xmlns:mc="http://schemas.openxmlformats.org/markup-compatibility/2006">
          <mc:Choice Requires="x14">
            <control shapeId="22549" r:id="rId6" name="Check Box 21">
              <controlPr locked="0" defaultSize="0" autoFill="0" autoLine="0" autoPict="0">
                <anchor moveWithCells="1" sizeWithCells="1">
                  <from>
                    <xdr:col>1</xdr:col>
                    <xdr:colOff>381000</xdr:colOff>
                    <xdr:row>17</xdr:row>
                    <xdr:rowOff>336550</xdr:rowOff>
                  </from>
                  <to>
                    <xdr:col>3</xdr:col>
                    <xdr:colOff>279400</xdr:colOff>
                    <xdr:row>19</xdr:row>
                    <xdr:rowOff>76200</xdr:rowOff>
                  </to>
                </anchor>
              </controlPr>
            </control>
          </mc:Choice>
        </mc:AlternateContent>
        <mc:AlternateContent xmlns:mc="http://schemas.openxmlformats.org/markup-compatibility/2006">
          <mc:Choice Requires="x14">
            <control shapeId="22550" r:id="rId7" name="Check Box 22">
              <controlPr locked="0" defaultSize="0" autoFill="0" autoLine="0" autoPict="0">
                <anchor moveWithCells="1" sizeWithCells="1">
                  <from>
                    <xdr:col>1</xdr:col>
                    <xdr:colOff>381000</xdr:colOff>
                    <xdr:row>19</xdr:row>
                    <xdr:rowOff>0</xdr:rowOff>
                  </from>
                  <to>
                    <xdr:col>4</xdr:col>
                    <xdr:colOff>806450</xdr:colOff>
                    <xdr:row>20</xdr:row>
                    <xdr:rowOff>76200</xdr:rowOff>
                  </to>
                </anchor>
              </controlPr>
            </control>
          </mc:Choice>
        </mc:AlternateContent>
        <mc:AlternateContent xmlns:mc="http://schemas.openxmlformats.org/markup-compatibility/2006">
          <mc:Choice Requires="x14">
            <control shapeId="22551" r:id="rId8" name="Check Box 23">
              <controlPr locked="0" defaultSize="0" autoFill="0" autoLine="0" autoPict="0">
                <anchor moveWithCells="1" sizeWithCells="1">
                  <from>
                    <xdr:col>1</xdr:col>
                    <xdr:colOff>381000</xdr:colOff>
                    <xdr:row>20</xdr:row>
                    <xdr:rowOff>31750</xdr:rowOff>
                  </from>
                  <to>
                    <xdr:col>3</xdr:col>
                    <xdr:colOff>279400</xdr:colOff>
                    <xdr:row>21</xdr:row>
                    <xdr:rowOff>50800</xdr:rowOff>
                  </to>
                </anchor>
              </controlPr>
            </control>
          </mc:Choice>
        </mc:AlternateContent>
        <mc:AlternateContent xmlns:mc="http://schemas.openxmlformats.org/markup-compatibility/2006">
          <mc:Choice Requires="x14">
            <control shapeId="22552" r:id="rId9" name="Check Box 24">
              <controlPr locked="0" defaultSize="0" autoFill="0" autoLine="0" autoPict="0">
                <anchor moveWithCells="1" sizeWithCells="1">
                  <from>
                    <xdr:col>1</xdr:col>
                    <xdr:colOff>381000</xdr:colOff>
                    <xdr:row>21</xdr:row>
                    <xdr:rowOff>31750</xdr:rowOff>
                  </from>
                  <to>
                    <xdr:col>3</xdr:col>
                    <xdr:colOff>298450</xdr:colOff>
                    <xdr:row>22</xdr:row>
                    <xdr:rowOff>0</xdr:rowOff>
                  </to>
                </anchor>
              </controlPr>
            </control>
          </mc:Choice>
        </mc:AlternateContent>
        <mc:AlternateContent xmlns:mc="http://schemas.openxmlformats.org/markup-compatibility/2006">
          <mc:Choice Requires="x14">
            <control shapeId="22553" r:id="rId10" name="Check Box 25">
              <controlPr locked="0" defaultSize="0" autoFill="0" autoLine="0" autoPict="0">
                <anchor moveWithCells="1" sizeWithCells="1">
                  <from>
                    <xdr:col>1</xdr:col>
                    <xdr:colOff>381000</xdr:colOff>
                    <xdr:row>22</xdr:row>
                    <xdr:rowOff>0</xdr:rowOff>
                  </from>
                  <to>
                    <xdr:col>3</xdr:col>
                    <xdr:colOff>279400</xdr:colOff>
                    <xdr:row>23</xdr:row>
                    <xdr:rowOff>50800</xdr:rowOff>
                  </to>
                </anchor>
              </controlPr>
            </control>
          </mc:Choice>
        </mc:AlternateContent>
        <mc:AlternateContent xmlns:mc="http://schemas.openxmlformats.org/markup-compatibility/2006">
          <mc:Choice Requires="x14">
            <control shapeId="22554" r:id="rId11" name="Check Box 26">
              <controlPr locked="0" defaultSize="0" autoFill="0" autoLine="0" autoPict="0">
                <anchor moveWithCells="1" sizeWithCells="1">
                  <from>
                    <xdr:col>1</xdr:col>
                    <xdr:colOff>381000</xdr:colOff>
                    <xdr:row>23</xdr:row>
                    <xdr:rowOff>31750</xdr:rowOff>
                  </from>
                  <to>
                    <xdr:col>3</xdr:col>
                    <xdr:colOff>279400</xdr:colOff>
                    <xdr:row>24</xdr:row>
                    <xdr:rowOff>50800</xdr:rowOff>
                  </to>
                </anchor>
              </controlPr>
            </control>
          </mc:Choice>
        </mc:AlternateContent>
        <mc:AlternateContent xmlns:mc="http://schemas.openxmlformats.org/markup-compatibility/2006">
          <mc:Choice Requires="x14">
            <control shapeId="22556" r:id="rId12" name="Check Box 28">
              <controlPr defaultSize="0" autoFill="0" autoLine="0" autoPict="0">
                <anchor moveWithCells="1" sizeWithCells="1">
                  <from>
                    <xdr:col>1</xdr:col>
                    <xdr:colOff>374650</xdr:colOff>
                    <xdr:row>29</xdr:row>
                    <xdr:rowOff>215900</xdr:rowOff>
                  </from>
                  <to>
                    <xdr:col>4</xdr:col>
                    <xdr:colOff>247650</xdr:colOff>
                    <xdr:row>31</xdr:row>
                    <xdr:rowOff>69850</xdr:rowOff>
                  </to>
                </anchor>
              </controlPr>
            </control>
          </mc:Choice>
        </mc:AlternateContent>
        <mc:AlternateContent xmlns:mc="http://schemas.openxmlformats.org/markup-compatibility/2006">
          <mc:Choice Requires="x14">
            <control shapeId="22557" r:id="rId13" name="Check Box 29">
              <controlPr defaultSize="0" autoFill="0" autoLine="0" autoPict="0">
                <anchor moveWithCells="1">
                  <from>
                    <xdr:col>1</xdr:col>
                    <xdr:colOff>374650</xdr:colOff>
                    <xdr:row>29</xdr:row>
                    <xdr:rowOff>38100</xdr:rowOff>
                  </from>
                  <to>
                    <xdr:col>5</xdr:col>
                    <xdr:colOff>850900</xdr:colOff>
                    <xdr:row>30</xdr:row>
                    <xdr:rowOff>6350</xdr:rowOff>
                  </to>
                </anchor>
              </controlPr>
            </control>
          </mc:Choice>
        </mc:AlternateContent>
        <mc:AlternateContent xmlns:mc="http://schemas.openxmlformats.org/markup-compatibility/2006">
          <mc:Choice Requires="x14">
            <control shapeId="22558" r:id="rId14" name="Check Box 30">
              <controlPr defaultSize="0" autoFill="0" autoLine="0" autoPict="0">
                <anchor moveWithCells="1">
                  <from>
                    <xdr:col>1</xdr:col>
                    <xdr:colOff>374650</xdr:colOff>
                    <xdr:row>27</xdr:row>
                    <xdr:rowOff>38100</xdr:rowOff>
                  </from>
                  <to>
                    <xdr:col>6</xdr:col>
                    <xdr:colOff>50800</xdr:colOff>
                    <xdr:row>28</xdr:row>
                    <xdr:rowOff>0</xdr:rowOff>
                  </to>
                </anchor>
              </controlPr>
            </control>
          </mc:Choice>
        </mc:AlternateContent>
        <mc:AlternateContent xmlns:mc="http://schemas.openxmlformats.org/markup-compatibility/2006">
          <mc:Choice Requires="x14">
            <control shapeId="22559" r:id="rId15" name="Check Box 31">
              <controlPr defaultSize="0" autoFill="0" autoLine="0" autoPict="0">
                <anchor moveWithCells="1">
                  <from>
                    <xdr:col>1</xdr:col>
                    <xdr:colOff>374650</xdr:colOff>
                    <xdr:row>28</xdr:row>
                    <xdr:rowOff>31750</xdr:rowOff>
                  </from>
                  <to>
                    <xdr:col>6</xdr:col>
                    <xdr:colOff>50800</xdr:colOff>
                    <xdr:row>29</xdr:row>
                    <xdr:rowOff>0</xdr:rowOff>
                  </to>
                </anchor>
              </controlPr>
            </control>
          </mc:Choice>
        </mc:AlternateContent>
        <mc:AlternateContent xmlns:mc="http://schemas.openxmlformats.org/markup-compatibility/2006">
          <mc:Choice Requires="x14">
            <control shapeId="22560" r:id="rId16" name="Check Box 32">
              <controlPr defaultSize="0" autoFill="0" autoLine="0" autoPict="0">
                <anchor moveWithCells="1" sizeWithCells="1">
                  <from>
                    <xdr:col>1</xdr:col>
                    <xdr:colOff>374650</xdr:colOff>
                    <xdr:row>31</xdr:row>
                    <xdr:rowOff>0</xdr:rowOff>
                  </from>
                  <to>
                    <xdr:col>4</xdr:col>
                    <xdr:colOff>241300</xdr:colOff>
                    <xdr:row>32</xdr:row>
                    <xdr:rowOff>38100</xdr:rowOff>
                  </to>
                </anchor>
              </controlPr>
            </control>
          </mc:Choice>
        </mc:AlternateContent>
        <mc:AlternateContent xmlns:mc="http://schemas.openxmlformats.org/markup-compatibility/2006">
          <mc:Choice Requires="x14">
            <control shapeId="22561" r:id="rId17" name="Check Box 33">
              <controlPr defaultSize="0" autoFill="0" autoLine="0" autoPict="0">
                <anchor moveWithCells="1">
                  <from>
                    <xdr:col>1</xdr:col>
                    <xdr:colOff>374650</xdr:colOff>
                    <xdr:row>32</xdr:row>
                    <xdr:rowOff>12700</xdr:rowOff>
                  </from>
                  <to>
                    <xdr:col>5</xdr:col>
                    <xdr:colOff>374650</xdr:colOff>
                    <xdr:row>33</xdr:row>
                    <xdr:rowOff>31750</xdr:rowOff>
                  </to>
                </anchor>
              </controlPr>
            </control>
          </mc:Choice>
        </mc:AlternateContent>
        <mc:AlternateContent xmlns:mc="http://schemas.openxmlformats.org/markup-compatibility/2006">
          <mc:Choice Requires="x14">
            <control shapeId="22562" r:id="rId18" name="Check Box 34">
              <controlPr defaultSize="0" autoFill="0" autoLine="0" autoPict="0">
                <anchor moveWithCells="1">
                  <from>
                    <xdr:col>1</xdr:col>
                    <xdr:colOff>381000</xdr:colOff>
                    <xdr:row>34</xdr:row>
                    <xdr:rowOff>12700</xdr:rowOff>
                  </from>
                  <to>
                    <xdr:col>5</xdr:col>
                    <xdr:colOff>850900</xdr:colOff>
                    <xdr:row>35</xdr:row>
                    <xdr:rowOff>0</xdr:rowOff>
                  </to>
                </anchor>
              </controlPr>
            </control>
          </mc:Choice>
        </mc:AlternateContent>
        <mc:AlternateContent xmlns:mc="http://schemas.openxmlformats.org/markup-compatibility/2006">
          <mc:Choice Requires="x14">
            <control shapeId="22563" r:id="rId19" name="Check Box 35">
              <controlPr defaultSize="0" autoFill="0" autoLine="0" autoPict="0">
                <anchor moveWithCells="1">
                  <from>
                    <xdr:col>1</xdr:col>
                    <xdr:colOff>381000</xdr:colOff>
                    <xdr:row>33</xdr:row>
                    <xdr:rowOff>12700</xdr:rowOff>
                  </from>
                  <to>
                    <xdr:col>5</xdr:col>
                    <xdr:colOff>850900</xdr:colOff>
                    <xdr:row>34</xdr:row>
                    <xdr:rowOff>0</xdr:rowOff>
                  </to>
                </anchor>
              </controlPr>
            </control>
          </mc:Choice>
        </mc:AlternateContent>
        <mc:AlternateContent xmlns:mc="http://schemas.openxmlformats.org/markup-compatibility/2006">
          <mc:Choice Requires="x14">
            <control shapeId="22564" r:id="rId20" name="Check Box 36">
              <controlPr locked="0" defaultSize="0" autoFill="0" autoLine="0" autoPict="0">
                <anchor moveWithCells="1" sizeWithCells="1">
                  <from>
                    <xdr:col>1</xdr:col>
                    <xdr:colOff>381000</xdr:colOff>
                    <xdr:row>35</xdr:row>
                    <xdr:rowOff>0</xdr:rowOff>
                  </from>
                  <to>
                    <xdr:col>3</xdr:col>
                    <xdr:colOff>279400</xdr:colOff>
                    <xdr:row>36</xdr:row>
                    <xdr:rowOff>38100</xdr:rowOff>
                  </to>
                </anchor>
              </controlPr>
            </control>
          </mc:Choice>
        </mc:AlternateContent>
        <mc:AlternateContent xmlns:mc="http://schemas.openxmlformats.org/markup-compatibility/2006">
          <mc:Choice Requires="x14">
            <control shapeId="22565" r:id="rId21" name="Check Box 37">
              <controlPr locked="0" defaultSize="0" autoFill="0" autoLine="0" autoPict="0">
                <anchor moveWithCells="1" sizeWithCells="1">
                  <from>
                    <xdr:col>1</xdr:col>
                    <xdr:colOff>381000</xdr:colOff>
                    <xdr:row>36</xdr:row>
                    <xdr:rowOff>0</xdr:rowOff>
                  </from>
                  <to>
                    <xdr:col>3</xdr:col>
                    <xdr:colOff>279400</xdr:colOff>
                    <xdr:row>37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A7945-6647-4FAD-AA72-1B00AB505399}">
  <sheetPr codeName="Sheet6"/>
  <dimension ref="A1:H45"/>
  <sheetViews>
    <sheetView showGridLines="0" zoomScale="59" zoomScaleNormal="100" workbookViewId="0">
      <selection activeCell="D26" sqref="D26"/>
    </sheetView>
  </sheetViews>
  <sheetFormatPr defaultColWidth="0" defaultRowHeight="14.5" customHeight="1" zeroHeight="1"/>
  <cols>
    <col min="1" max="1" width="2.1796875" customWidth="1"/>
    <col min="2" max="2" width="13.54296875" customWidth="1"/>
    <col min="3" max="3" width="50.54296875" customWidth="1"/>
    <col min="4" max="4" width="10.81640625" customWidth="1"/>
    <col min="5" max="5" width="14" customWidth="1"/>
    <col min="6" max="6" width="26.453125" customWidth="1"/>
    <col min="7" max="7" width="30.453125" customWidth="1"/>
    <col min="8" max="8" width="3.1796875" customWidth="1"/>
    <col min="9" max="16384" width="8.81640625" hidden="1"/>
  </cols>
  <sheetData>
    <row r="1" spans="1:8" ht="59.5" customHeight="1">
      <c r="A1" s="268"/>
      <c r="B1" s="466" t="str">
        <f>Development!B1</f>
        <v>2024 Commercial Efficiency Program</v>
      </c>
      <c r="C1" s="466"/>
      <c r="D1" s="466"/>
      <c r="E1" s="466"/>
      <c r="F1" s="269"/>
      <c r="G1" s="271"/>
      <c r="H1" s="108"/>
    </row>
    <row r="2" spans="1:8" ht="59.5" customHeight="1" thickBot="1">
      <c r="A2" s="250" t="str">
        <f>"     "&amp;"Chiller Installation Required Documents"</f>
        <v xml:space="preserve">     Chiller Installation Required Documents</v>
      </c>
      <c r="B2" s="270"/>
      <c r="C2" s="270"/>
      <c r="D2" s="270"/>
      <c r="E2" s="270"/>
      <c r="F2" s="264"/>
      <c r="G2" s="272"/>
      <c r="H2" s="108"/>
    </row>
    <row r="3" spans="1:8" ht="15" thickTop="1">
      <c r="A3" s="167"/>
      <c r="B3" s="167"/>
      <c r="C3" s="167"/>
      <c r="D3" s="167"/>
      <c r="E3" s="167"/>
      <c r="F3" s="167"/>
      <c r="G3" s="167"/>
      <c r="H3" s="167"/>
    </row>
    <row r="4" spans="1:8" ht="18.5" thickBot="1">
      <c r="B4" s="278" t="s">
        <v>132</v>
      </c>
      <c r="C4" s="95"/>
      <c r="D4" s="96"/>
      <c r="E4" s="95"/>
      <c r="F4" s="95"/>
      <c r="G4" s="97"/>
    </row>
    <row r="5" spans="1:8" ht="24" customHeight="1">
      <c r="B5" s="98" t="s">
        <v>133</v>
      </c>
      <c r="C5" s="78"/>
      <c r="D5" s="99" t="s">
        <v>134</v>
      </c>
      <c r="E5" s="100"/>
      <c r="F5" s="78"/>
      <c r="G5" s="99" t="s">
        <v>135</v>
      </c>
    </row>
    <row r="6" spans="1:8" ht="18.649999999999999" customHeight="1">
      <c r="B6" s="125"/>
      <c r="C6" s="46"/>
      <c r="D6" s="1" t="s">
        <v>138</v>
      </c>
      <c r="E6" s="46"/>
      <c r="F6" s="46"/>
      <c r="G6" s="1" t="s">
        <v>137</v>
      </c>
    </row>
    <row r="7" spans="1:8" ht="18.649999999999999" customHeight="1">
      <c r="B7" s="125"/>
      <c r="C7" s="46"/>
      <c r="D7" s="1" t="s">
        <v>138</v>
      </c>
      <c r="E7" s="46"/>
      <c r="F7" s="46"/>
      <c r="G7" s="1" t="s">
        <v>137</v>
      </c>
    </row>
    <row r="8" spans="1:8" ht="18.649999999999999" customHeight="1">
      <c r="B8" s="125"/>
      <c r="C8" s="46"/>
      <c r="D8" s="1" t="s">
        <v>248</v>
      </c>
      <c r="E8" s="46"/>
      <c r="F8" s="46"/>
      <c r="G8" s="1" t="s">
        <v>137</v>
      </c>
    </row>
    <row r="9" spans="1:8" ht="18.649999999999999" customHeight="1">
      <c r="B9" s="125"/>
      <c r="C9" s="46"/>
      <c r="D9" s="1" t="s">
        <v>138</v>
      </c>
      <c r="E9" s="46"/>
      <c r="F9" s="46"/>
      <c r="G9" s="1" t="s">
        <v>137</v>
      </c>
    </row>
    <row r="10" spans="1:8" ht="18.649999999999999" customHeight="1">
      <c r="B10" s="125"/>
      <c r="C10" s="1"/>
      <c r="D10" s="16" t="s">
        <v>139</v>
      </c>
      <c r="E10" s="16"/>
      <c r="F10" s="46"/>
      <c r="G10" s="1" t="s">
        <v>137</v>
      </c>
    </row>
    <row r="11" spans="1:8" ht="18.649999999999999" customHeight="1">
      <c r="B11" s="125"/>
      <c r="C11" s="46"/>
      <c r="D11" s="1" t="s">
        <v>138</v>
      </c>
      <c r="E11" s="16"/>
      <c r="F11" s="46"/>
      <c r="G11" s="1" t="s">
        <v>137</v>
      </c>
    </row>
    <row r="12" spans="1:8" ht="18.649999999999999" customHeight="1">
      <c r="B12" s="125"/>
      <c r="C12" s="46"/>
      <c r="D12" s="1" t="s">
        <v>138</v>
      </c>
      <c r="E12" s="46"/>
      <c r="F12" s="46"/>
      <c r="G12" s="1" t="s">
        <v>137</v>
      </c>
    </row>
    <row r="13" spans="1:8" ht="18.649999999999999" customHeight="1">
      <c r="B13" s="125"/>
      <c r="C13" s="46"/>
      <c r="D13" s="1" t="s">
        <v>138</v>
      </c>
      <c r="E13" s="46"/>
      <c r="F13" s="46"/>
      <c r="G13" s="94" t="s">
        <v>140</v>
      </c>
    </row>
    <row r="14" spans="1:8" ht="18.649999999999999" customHeight="1">
      <c r="B14" s="101"/>
      <c r="C14" s="102"/>
      <c r="D14" s="1" t="s">
        <v>138</v>
      </c>
      <c r="E14" s="103"/>
      <c r="F14" s="102"/>
      <c r="G14" s="94" t="s">
        <v>140</v>
      </c>
    </row>
    <row r="15" spans="1:8">
      <c r="B15" s="101"/>
      <c r="C15" s="102"/>
      <c r="D15" s="94"/>
      <c r="E15" s="102"/>
      <c r="F15" s="102"/>
      <c r="G15" s="94"/>
    </row>
    <row r="16" spans="1:8" ht="18.5" thickBot="1">
      <c r="B16" s="278" t="s">
        <v>254</v>
      </c>
      <c r="C16" s="95"/>
      <c r="D16" s="96"/>
      <c r="E16" s="95"/>
      <c r="F16" s="95"/>
      <c r="G16" s="97"/>
    </row>
    <row r="17" spans="2:7" ht="25" customHeight="1">
      <c r="B17" s="98" t="s">
        <v>133</v>
      </c>
      <c r="C17" s="78"/>
      <c r="D17" s="99" t="s">
        <v>134</v>
      </c>
      <c r="E17" s="106"/>
      <c r="F17" s="78"/>
      <c r="G17" s="99" t="s">
        <v>135</v>
      </c>
    </row>
    <row r="18" spans="2:7" ht="18">
      <c r="B18" s="105"/>
      <c r="C18" s="78"/>
      <c r="D18" s="94" t="s">
        <v>136</v>
      </c>
      <c r="E18" s="106"/>
      <c r="F18" s="78"/>
      <c r="G18" s="94" t="s">
        <v>137</v>
      </c>
    </row>
    <row r="19" spans="2:7" ht="18">
      <c r="B19" s="105"/>
      <c r="C19" s="78"/>
      <c r="D19" s="94" t="s">
        <v>138</v>
      </c>
      <c r="E19" s="106"/>
      <c r="F19" s="78"/>
      <c r="G19" s="94" t="s">
        <v>137</v>
      </c>
    </row>
    <row r="20" spans="2:7" ht="17.149999999999999" customHeight="1">
      <c r="B20" s="105"/>
      <c r="C20" s="78"/>
      <c r="D20" s="94" t="s">
        <v>138</v>
      </c>
      <c r="E20" s="106"/>
      <c r="F20" s="78"/>
      <c r="G20" s="94" t="s">
        <v>137</v>
      </c>
    </row>
    <row r="21" spans="2:7" ht="19.5" customHeight="1">
      <c r="B21" s="101"/>
      <c r="C21" s="101"/>
      <c r="D21" s="1" t="s">
        <v>138</v>
      </c>
      <c r="E21" s="102"/>
      <c r="F21" s="102"/>
      <c r="G21" s="104" t="s">
        <v>137</v>
      </c>
    </row>
    <row r="22" spans="2:7" ht="21" customHeight="1">
      <c r="B22" s="101"/>
      <c r="C22" s="101"/>
      <c r="D22" s="1" t="s">
        <v>138</v>
      </c>
      <c r="E22" s="102"/>
      <c r="F22" s="102"/>
      <c r="G22" s="104" t="s">
        <v>137</v>
      </c>
    </row>
    <row r="23" spans="2:7" s="1" customFormat="1" ht="18" customHeight="1">
      <c r="D23" s="94" t="s">
        <v>138</v>
      </c>
      <c r="G23" s="1" t="s">
        <v>137</v>
      </c>
    </row>
    <row r="24" spans="2:7" ht="18.649999999999999" customHeight="1">
      <c r="B24" s="467" t="s">
        <v>255</v>
      </c>
      <c r="C24" s="467"/>
      <c r="D24" s="467"/>
      <c r="E24" s="467"/>
      <c r="F24" s="467"/>
      <c r="G24" s="467"/>
    </row>
    <row r="25" spans="2:7" s="1" customFormat="1" ht="18" customHeight="1">
      <c r="D25" s="16" t="s">
        <v>139</v>
      </c>
      <c r="E25" s="16"/>
      <c r="G25" s="1" t="s">
        <v>137</v>
      </c>
    </row>
    <row r="26" spans="2:7" s="1" customFormat="1" ht="18" customHeight="1">
      <c r="D26" s="16" t="s">
        <v>139</v>
      </c>
      <c r="E26" s="16"/>
      <c r="G26" s="1" t="s">
        <v>137</v>
      </c>
    </row>
    <row r="27" spans="2:7" s="1" customFormat="1" ht="18" customHeight="1">
      <c r="D27" s="1" t="s">
        <v>138</v>
      </c>
      <c r="E27" s="16"/>
      <c r="G27" s="1" t="s">
        <v>140</v>
      </c>
    </row>
    <row r="28" spans="2:7" s="1" customFormat="1" ht="18.649999999999999" customHeight="1">
      <c r="B28" s="110"/>
      <c r="C28" s="46"/>
      <c r="D28" s="1" t="s">
        <v>138</v>
      </c>
      <c r="E28" s="46"/>
      <c r="F28" s="46"/>
      <c r="G28" s="1" t="s">
        <v>140</v>
      </c>
    </row>
    <row r="29" spans="2:7" s="1" customFormat="1" ht="18.649999999999999" customHeight="1">
      <c r="B29" s="110"/>
      <c r="C29" s="46"/>
      <c r="D29" s="1" t="s">
        <v>138</v>
      </c>
      <c r="E29" s="46"/>
      <c r="F29" s="46"/>
      <c r="G29" s="1" t="s">
        <v>140</v>
      </c>
    </row>
    <row r="30" spans="2:7" s="1" customFormat="1" ht="18.75" customHeight="1">
      <c r="B30" s="110"/>
      <c r="C30" s="46"/>
      <c r="E30" s="46"/>
      <c r="F30" s="46"/>
    </row>
    <row r="31" spans="2:7" s="1" customFormat="1" ht="30.65" customHeight="1">
      <c r="B31" s="462" t="s">
        <v>145</v>
      </c>
      <c r="C31" s="462"/>
      <c r="D31" s="462"/>
      <c r="E31" s="462"/>
      <c r="F31" s="462"/>
      <c r="G31" s="462"/>
    </row>
    <row r="32" spans="2:7">
      <c r="B32" s="78"/>
      <c r="C32" s="78"/>
      <c r="D32" s="94"/>
      <c r="E32" s="78"/>
      <c r="F32" s="78"/>
      <c r="G32" s="94"/>
    </row>
    <row r="33" spans="2:7" ht="21" customHeight="1">
      <c r="B33" s="468" t="s">
        <v>144</v>
      </c>
      <c r="C33" s="469"/>
      <c r="D33" s="47"/>
      <c r="E33" s="107" t="s">
        <v>111</v>
      </c>
      <c r="F33" s="78"/>
      <c r="G33" s="94"/>
    </row>
    <row r="34" spans="2:7" ht="22" customHeight="1">
      <c r="B34" s="108"/>
      <c r="C34" s="108"/>
      <c r="D34" s="109"/>
      <c r="E34" s="108"/>
      <c r="F34" s="108"/>
      <c r="G34" s="109"/>
    </row>
    <row r="35" spans="2:7">
      <c r="B35" s="139" t="s">
        <v>27</v>
      </c>
      <c r="C35" s="155" t="str">
        <f>Development!C3</f>
        <v>2.0</v>
      </c>
      <c r="D35" s="138"/>
      <c r="E35" s="138"/>
      <c r="F35" s="143" t="s">
        <v>28</v>
      </c>
      <c r="G35" s="144" t="str">
        <f>Development!C5</f>
        <v>4.01.2024</v>
      </c>
    </row>
    <row r="36" spans="2:7" ht="20.149999999999999" customHeight="1"/>
    <row r="37" spans="2:7"/>
    <row r="44" spans="2:7" ht="14.5" customHeight="1"/>
    <row r="45" spans="2:7" ht="14.5" customHeight="1"/>
  </sheetData>
  <mergeCells count="4">
    <mergeCell ref="B1:E1"/>
    <mergeCell ref="B24:G24"/>
    <mergeCell ref="B31:G31"/>
    <mergeCell ref="B33:C33"/>
  </mergeCells>
  <pageMargins left="0.7" right="0.7" top="0.75" bottom="0.75" header="0.3" footer="0.3"/>
  <pageSetup scale="59"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8"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sizeWithCells="1">
                  <from>
                    <xdr:col>1</xdr:col>
                    <xdr:colOff>374650</xdr:colOff>
                    <xdr:row>19</xdr:row>
                    <xdr:rowOff>222250</xdr:rowOff>
                  </from>
                  <to>
                    <xdr:col>2</xdr:col>
                    <xdr:colOff>2774950</xdr:colOff>
                    <xdr:row>21</xdr:row>
                    <xdr:rowOff>69850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374650</xdr:colOff>
                    <xdr:row>19</xdr:row>
                    <xdr:rowOff>38100</xdr:rowOff>
                  </from>
                  <to>
                    <xdr:col>2</xdr:col>
                    <xdr:colOff>3384550</xdr:colOff>
                    <xdr:row>20</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374650</xdr:colOff>
                    <xdr:row>17</xdr:row>
                    <xdr:rowOff>38100</xdr:rowOff>
                  </from>
                  <to>
                    <xdr:col>3</xdr:col>
                    <xdr:colOff>0</xdr:colOff>
                    <xdr:row>18</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374650</xdr:colOff>
                    <xdr:row>18</xdr:row>
                    <xdr:rowOff>31750</xdr:rowOff>
                  </from>
                  <to>
                    <xdr:col>3</xdr:col>
                    <xdr:colOff>0</xdr:colOff>
                    <xdr:row>19</xdr:row>
                    <xdr:rowOff>0</xdr:rowOff>
                  </to>
                </anchor>
              </controlPr>
            </control>
          </mc:Choice>
        </mc:AlternateContent>
        <mc:AlternateContent xmlns:mc="http://schemas.openxmlformats.org/markup-compatibility/2006">
          <mc:Choice Requires="x14">
            <control shapeId="19461" r:id="rId8" name="Check Box 5">
              <controlPr locked="0" defaultSize="0" autoFill="0" autoLine="0" autoPict="0">
                <anchor moveWithCells="1" sizeWithCells="1">
                  <from>
                    <xdr:col>1</xdr:col>
                    <xdr:colOff>381000</xdr:colOff>
                    <xdr:row>4</xdr:row>
                    <xdr:rowOff>488950</xdr:rowOff>
                  </from>
                  <to>
                    <xdr:col>3</xdr:col>
                    <xdr:colOff>279400</xdr:colOff>
                    <xdr:row>6</xdr:row>
                    <xdr:rowOff>76200</xdr:rowOff>
                  </to>
                </anchor>
              </controlPr>
            </control>
          </mc:Choice>
        </mc:AlternateContent>
        <mc:AlternateContent xmlns:mc="http://schemas.openxmlformats.org/markup-compatibility/2006">
          <mc:Choice Requires="x14">
            <control shapeId="19462" r:id="rId9" name="Check Box 6">
              <controlPr locked="0" defaultSize="0" autoFill="0" autoLine="0" autoPict="0">
                <anchor moveWithCells="1" sizeWithCells="1">
                  <from>
                    <xdr:col>1</xdr:col>
                    <xdr:colOff>381000</xdr:colOff>
                    <xdr:row>5</xdr:row>
                    <xdr:rowOff>317500</xdr:rowOff>
                  </from>
                  <to>
                    <xdr:col>3</xdr:col>
                    <xdr:colOff>279400</xdr:colOff>
                    <xdr:row>7</xdr:row>
                    <xdr:rowOff>76200</xdr:rowOff>
                  </to>
                </anchor>
              </controlPr>
            </control>
          </mc:Choice>
        </mc:AlternateContent>
        <mc:AlternateContent xmlns:mc="http://schemas.openxmlformats.org/markup-compatibility/2006">
          <mc:Choice Requires="x14">
            <control shapeId="19463" r:id="rId10" name="Check Box 7">
              <controlPr locked="0" defaultSize="0" autoFill="0" autoLine="0" autoPict="0">
                <anchor moveWithCells="1" sizeWithCells="1">
                  <from>
                    <xdr:col>1</xdr:col>
                    <xdr:colOff>381000</xdr:colOff>
                    <xdr:row>6</xdr:row>
                    <xdr:rowOff>336550</xdr:rowOff>
                  </from>
                  <to>
                    <xdr:col>3</xdr:col>
                    <xdr:colOff>279400</xdr:colOff>
                    <xdr:row>8</xdr:row>
                    <xdr:rowOff>76200</xdr:rowOff>
                  </to>
                </anchor>
              </controlPr>
            </control>
          </mc:Choice>
        </mc:AlternateContent>
        <mc:AlternateContent xmlns:mc="http://schemas.openxmlformats.org/markup-compatibility/2006">
          <mc:Choice Requires="x14">
            <control shapeId="19464" r:id="rId11" name="Check Box 8">
              <controlPr locked="0" defaultSize="0" autoFill="0" autoLine="0" autoPict="0">
                <anchor moveWithCells="1" sizeWithCells="1">
                  <from>
                    <xdr:col>1</xdr:col>
                    <xdr:colOff>381000</xdr:colOff>
                    <xdr:row>7</xdr:row>
                    <xdr:rowOff>336550</xdr:rowOff>
                  </from>
                  <to>
                    <xdr:col>3</xdr:col>
                    <xdr:colOff>279400</xdr:colOff>
                    <xdr:row>9</xdr:row>
                    <xdr:rowOff>76200</xdr:rowOff>
                  </to>
                </anchor>
              </controlPr>
            </control>
          </mc:Choice>
        </mc:AlternateContent>
        <mc:AlternateContent xmlns:mc="http://schemas.openxmlformats.org/markup-compatibility/2006">
          <mc:Choice Requires="x14">
            <control shapeId="19465" r:id="rId12" name="Check Box 9">
              <controlPr locked="0" defaultSize="0" autoFill="0" autoLine="0" autoPict="0">
                <anchor moveWithCells="1" sizeWithCells="1">
                  <from>
                    <xdr:col>1</xdr:col>
                    <xdr:colOff>381000</xdr:colOff>
                    <xdr:row>9</xdr:row>
                    <xdr:rowOff>31750</xdr:rowOff>
                  </from>
                  <to>
                    <xdr:col>3</xdr:col>
                    <xdr:colOff>279400</xdr:colOff>
                    <xdr:row>10</xdr:row>
                    <xdr:rowOff>50800</xdr:rowOff>
                  </to>
                </anchor>
              </controlPr>
            </control>
          </mc:Choice>
        </mc:AlternateContent>
        <mc:AlternateContent xmlns:mc="http://schemas.openxmlformats.org/markup-compatibility/2006">
          <mc:Choice Requires="x14">
            <control shapeId="19466" r:id="rId13" name="Check Box 10">
              <controlPr locked="0" defaultSize="0" autoFill="0" autoLine="0" autoPict="0">
                <anchor moveWithCells="1" sizeWithCells="1">
                  <from>
                    <xdr:col>1</xdr:col>
                    <xdr:colOff>381000</xdr:colOff>
                    <xdr:row>10</xdr:row>
                    <xdr:rowOff>31750</xdr:rowOff>
                  </from>
                  <to>
                    <xdr:col>3</xdr:col>
                    <xdr:colOff>298450</xdr:colOff>
                    <xdr:row>11</xdr:row>
                    <xdr:rowOff>0</xdr:rowOff>
                  </to>
                </anchor>
              </controlPr>
            </control>
          </mc:Choice>
        </mc:AlternateContent>
        <mc:AlternateContent xmlns:mc="http://schemas.openxmlformats.org/markup-compatibility/2006">
          <mc:Choice Requires="x14">
            <control shapeId="19468" r:id="rId14" name="Check Box 12">
              <controlPr locked="0" defaultSize="0" autoFill="0" autoLine="0" autoPict="0">
                <anchor moveWithCells="1" sizeWithCells="1">
                  <from>
                    <xdr:col>1</xdr:col>
                    <xdr:colOff>381000</xdr:colOff>
                    <xdr:row>11</xdr:row>
                    <xdr:rowOff>0</xdr:rowOff>
                  </from>
                  <to>
                    <xdr:col>3</xdr:col>
                    <xdr:colOff>279400</xdr:colOff>
                    <xdr:row>12</xdr:row>
                    <xdr:rowOff>50800</xdr:rowOff>
                  </to>
                </anchor>
              </controlPr>
            </control>
          </mc:Choice>
        </mc:AlternateContent>
        <mc:AlternateContent xmlns:mc="http://schemas.openxmlformats.org/markup-compatibility/2006">
          <mc:Choice Requires="x14">
            <control shapeId="19469" r:id="rId15" name="Check Box 13">
              <controlPr locked="0" defaultSize="0" autoFill="0" autoLine="0" autoPict="0">
                <anchor moveWithCells="1" sizeWithCells="1">
                  <from>
                    <xdr:col>1</xdr:col>
                    <xdr:colOff>381000</xdr:colOff>
                    <xdr:row>12</xdr:row>
                    <xdr:rowOff>31750</xdr:rowOff>
                  </from>
                  <to>
                    <xdr:col>3</xdr:col>
                    <xdr:colOff>279400</xdr:colOff>
                    <xdr:row>13</xdr:row>
                    <xdr:rowOff>50800</xdr:rowOff>
                  </to>
                </anchor>
              </controlPr>
            </control>
          </mc:Choice>
        </mc:AlternateContent>
        <mc:AlternateContent xmlns:mc="http://schemas.openxmlformats.org/markup-compatibility/2006">
          <mc:Choice Requires="x14">
            <control shapeId="19470" r:id="rId16" name="Check Box 14">
              <controlPr locked="0" defaultSize="0" autoFill="0" autoLine="0" autoPict="0">
                <anchor moveWithCells="1" sizeWithCells="1">
                  <from>
                    <xdr:col>1</xdr:col>
                    <xdr:colOff>381000</xdr:colOff>
                    <xdr:row>13</xdr:row>
                    <xdr:rowOff>38100</xdr:rowOff>
                  </from>
                  <to>
                    <xdr:col>3</xdr:col>
                    <xdr:colOff>279400</xdr:colOff>
                    <xdr:row>14</xdr:row>
                    <xdr:rowOff>69850</xdr:rowOff>
                  </to>
                </anchor>
              </controlPr>
            </control>
          </mc:Choice>
        </mc:AlternateContent>
        <mc:AlternateContent xmlns:mc="http://schemas.openxmlformats.org/markup-compatibility/2006">
          <mc:Choice Requires="x14">
            <control shapeId="19471" r:id="rId17" name="Check Box 15">
              <controlPr defaultSize="0" autoFill="0" autoLine="0" autoPict="0">
                <anchor moveWithCells="1" sizeWithCells="1">
                  <from>
                    <xdr:col>1</xdr:col>
                    <xdr:colOff>374650</xdr:colOff>
                    <xdr:row>21</xdr:row>
                    <xdr:rowOff>0</xdr:rowOff>
                  </from>
                  <to>
                    <xdr:col>2</xdr:col>
                    <xdr:colOff>2774950</xdr:colOff>
                    <xdr:row>22</xdr:row>
                    <xdr:rowOff>38100</xdr:rowOff>
                  </to>
                </anchor>
              </controlPr>
            </control>
          </mc:Choice>
        </mc:AlternateContent>
        <mc:AlternateContent xmlns:mc="http://schemas.openxmlformats.org/markup-compatibility/2006">
          <mc:Choice Requires="x14">
            <control shapeId="19472" r:id="rId18" name="Check Box 16">
              <controlPr defaultSize="0" autoFill="0" autoLine="0" autoPict="0">
                <anchor moveWithCells="1" sizeWithCells="1">
                  <from>
                    <xdr:col>1</xdr:col>
                    <xdr:colOff>381000</xdr:colOff>
                    <xdr:row>25</xdr:row>
                    <xdr:rowOff>146050</xdr:rowOff>
                  </from>
                  <to>
                    <xdr:col>2</xdr:col>
                    <xdr:colOff>2781300</xdr:colOff>
                    <xdr:row>27</xdr:row>
                    <xdr:rowOff>146050</xdr:rowOff>
                  </to>
                </anchor>
              </controlPr>
            </control>
          </mc:Choice>
        </mc:AlternateContent>
        <mc:AlternateContent xmlns:mc="http://schemas.openxmlformats.org/markup-compatibility/2006">
          <mc:Choice Requires="x14">
            <control shapeId="19473" r:id="rId19" name="Check Box 17">
              <controlPr defaultSize="0" autoFill="0" autoLine="0" autoPict="0">
                <anchor moveWithCells="1">
                  <from>
                    <xdr:col>1</xdr:col>
                    <xdr:colOff>374650</xdr:colOff>
                    <xdr:row>22</xdr:row>
                    <xdr:rowOff>12700</xdr:rowOff>
                  </from>
                  <to>
                    <xdr:col>2</xdr:col>
                    <xdr:colOff>2908300</xdr:colOff>
                    <xdr:row>22</xdr:row>
                    <xdr:rowOff>203200</xdr:rowOff>
                  </to>
                </anchor>
              </controlPr>
            </control>
          </mc:Choice>
        </mc:AlternateContent>
        <mc:AlternateContent xmlns:mc="http://schemas.openxmlformats.org/markup-compatibility/2006">
          <mc:Choice Requires="x14">
            <control shapeId="19474" r:id="rId20" name="Check Box 18">
              <controlPr defaultSize="0" autoFill="0" autoLine="0" autoPict="0">
                <anchor moveWithCells="1">
                  <from>
                    <xdr:col>1</xdr:col>
                    <xdr:colOff>381000</xdr:colOff>
                    <xdr:row>25</xdr:row>
                    <xdr:rowOff>12700</xdr:rowOff>
                  </from>
                  <to>
                    <xdr:col>2</xdr:col>
                    <xdr:colOff>3384550</xdr:colOff>
                    <xdr:row>25</xdr:row>
                    <xdr:rowOff>184150</xdr:rowOff>
                  </to>
                </anchor>
              </controlPr>
            </control>
          </mc:Choice>
        </mc:AlternateContent>
        <mc:AlternateContent xmlns:mc="http://schemas.openxmlformats.org/markup-compatibility/2006">
          <mc:Choice Requires="x14">
            <control shapeId="19475" r:id="rId21" name="Check Box 19">
              <controlPr defaultSize="0" autoFill="0" autoLine="0" autoPict="0">
                <anchor moveWithCells="1">
                  <from>
                    <xdr:col>1</xdr:col>
                    <xdr:colOff>381000</xdr:colOff>
                    <xdr:row>24</xdr:row>
                    <xdr:rowOff>12700</xdr:rowOff>
                  </from>
                  <to>
                    <xdr:col>2</xdr:col>
                    <xdr:colOff>3384550</xdr:colOff>
                    <xdr:row>24</xdr:row>
                    <xdr:rowOff>184150</xdr:rowOff>
                  </to>
                </anchor>
              </controlPr>
            </control>
          </mc:Choice>
        </mc:AlternateContent>
        <mc:AlternateContent xmlns:mc="http://schemas.openxmlformats.org/markup-compatibility/2006">
          <mc:Choice Requires="x14">
            <control shapeId="19476" r:id="rId22" name="Check Box 20">
              <controlPr locked="0" defaultSize="0" autoFill="0" autoLine="0" autoPict="0">
                <anchor moveWithCells="1" sizeWithCells="1">
                  <from>
                    <xdr:col>1</xdr:col>
                    <xdr:colOff>381000</xdr:colOff>
                    <xdr:row>27</xdr:row>
                    <xdr:rowOff>0</xdr:rowOff>
                  </from>
                  <to>
                    <xdr:col>3</xdr:col>
                    <xdr:colOff>279400</xdr:colOff>
                    <xdr:row>28</xdr:row>
                    <xdr:rowOff>38100</xdr:rowOff>
                  </to>
                </anchor>
              </controlPr>
            </control>
          </mc:Choice>
        </mc:AlternateContent>
        <mc:AlternateContent xmlns:mc="http://schemas.openxmlformats.org/markup-compatibility/2006">
          <mc:Choice Requires="x14">
            <control shapeId="19477" r:id="rId23" name="Check Box 21">
              <controlPr locked="0" defaultSize="0" autoFill="0" autoLine="0" autoPict="0">
                <anchor moveWithCells="1" sizeWithCells="1">
                  <from>
                    <xdr:col>1</xdr:col>
                    <xdr:colOff>381000</xdr:colOff>
                    <xdr:row>28</xdr:row>
                    <xdr:rowOff>0</xdr:rowOff>
                  </from>
                  <to>
                    <xdr:col>3</xdr:col>
                    <xdr:colOff>279400</xdr:colOff>
                    <xdr:row>29</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D0B70-3BD9-4A4A-A7D3-E4BB76C62B12}">
  <sheetPr codeName="Sheet8"/>
  <dimension ref="A1:H45"/>
  <sheetViews>
    <sheetView showGridLines="0" topLeftCell="A4" zoomScale="72" zoomScaleNormal="100" workbookViewId="0">
      <selection activeCell="D5" sqref="D5"/>
    </sheetView>
  </sheetViews>
  <sheetFormatPr defaultColWidth="0" defaultRowHeight="14.5" customHeight="1" zeroHeight="1"/>
  <cols>
    <col min="1" max="1" width="2.1796875" customWidth="1"/>
    <col min="2" max="2" width="13.54296875" customWidth="1"/>
    <col min="3" max="3" width="50.54296875" customWidth="1"/>
    <col min="4" max="4" width="10.81640625" customWidth="1"/>
    <col min="5" max="5" width="14" customWidth="1"/>
    <col min="6" max="6" width="26.453125" customWidth="1"/>
    <col min="7" max="7" width="30.453125" customWidth="1"/>
    <col min="8" max="8" width="3.1796875" customWidth="1"/>
    <col min="9" max="16384" width="8.81640625" hidden="1"/>
  </cols>
  <sheetData>
    <row r="1" spans="1:8" ht="59.5" customHeight="1">
      <c r="A1" s="262"/>
      <c r="B1" s="466" t="str">
        <f>Development!B1</f>
        <v>2024 Commercial Efficiency Program</v>
      </c>
      <c r="C1" s="466"/>
      <c r="D1" s="466"/>
      <c r="E1" s="466"/>
      <c r="F1" s="269"/>
      <c r="G1" s="271"/>
      <c r="H1" s="279"/>
    </row>
    <row r="2" spans="1:8" ht="59.5" customHeight="1" thickBot="1">
      <c r="A2" s="250" t="s">
        <v>319</v>
      </c>
      <c r="B2" s="264"/>
      <c r="C2" s="264"/>
      <c r="D2" s="264"/>
      <c r="E2" s="264"/>
      <c r="F2" s="264"/>
      <c r="G2" s="272"/>
      <c r="H2" s="279"/>
    </row>
    <row r="3" spans="1:8" ht="15" thickTop="1">
      <c r="A3" s="167"/>
      <c r="B3" s="167"/>
      <c r="C3" s="167"/>
      <c r="D3" s="167"/>
      <c r="E3" s="167"/>
      <c r="F3" s="167"/>
      <c r="G3" s="167"/>
      <c r="H3" s="167"/>
    </row>
    <row r="4" spans="1:8" ht="18.5" thickBot="1">
      <c r="B4" s="278" t="s">
        <v>132</v>
      </c>
      <c r="C4" s="95"/>
      <c r="D4" s="96"/>
      <c r="E4" s="95"/>
      <c r="F4" s="95"/>
      <c r="G4" s="97"/>
    </row>
    <row r="5" spans="1:8" ht="24" customHeight="1">
      <c r="B5" s="98" t="s">
        <v>133</v>
      </c>
      <c r="C5" s="78"/>
      <c r="D5" s="99" t="s">
        <v>134</v>
      </c>
      <c r="E5" s="100"/>
      <c r="F5" s="78"/>
      <c r="G5" s="99" t="s">
        <v>135</v>
      </c>
    </row>
    <row r="6" spans="1:8" ht="18.649999999999999" customHeight="1">
      <c r="B6" s="125"/>
      <c r="C6" s="46"/>
      <c r="D6" s="1" t="s">
        <v>138</v>
      </c>
      <c r="E6" s="46"/>
      <c r="F6" s="46"/>
      <c r="G6" s="1" t="s">
        <v>137</v>
      </c>
    </row>
    <row r="7" spans="1:8" ht="18.649999999999999" customHeight="1">
      <c r="B7" s="125"/>
      <c r="C7" s="46"/>
      <c r="D7" s="1" t="s">
        <v>138</v>
      </c>
      <c r="E7" s="46"/>
      <c r="F7" s="46"/>
      <c r="G7" s="1" t="s">
        <v>137</v>
      </c>
    </row>
    <row r="8" spans="1:8" ht="18.649999999999999" customHeight="1">
      <c r="B8" s="125"/>
      <c r="C8" s="46"/>
      <c r="D8" s="1" t="s">
        <v>248</v>
      </c>
      <c r="E8" s="46"/>
      <c r="F8" s="46"/>
      <c r="G8" s="1" t="s">
        <v>137</v>
      </c>
    </row>
    <row r="9" spans="1:8" ht="18.649999999999999" customHeight="1">
      <c r="B9" s="125"/>
      <c r="C9" s="46"/>
      <c r="D9" s="1" t="s">
        <v>138</v>
      </c>
      <c r="E9" s="46"/>
      <c r="F9" s="46"/>
      <c r="G9" s="1" t="s">
        <v>137</v>
      </c>
    </row>
    <row r="10" spans="1:8" ht="18.649999999999999" customHeight="1">
      <c r="B10" s="125"/>
      <c r="C10" s="1"/>
      <c r="D10" s="16" t="s">
        <v>139</v>
      </c>
      <c r="E10" s="16"/>
      <c r="F10" s="46"/>
      <c r="G10" s="1" t="s">
        <v>137</v>
      </c>
    </row>
    <row r="11" spans="1:8" ht="18.649999999999999" customHeight="1">
      <c r="B11" s="125"/>
      <c r="C11" s="46"/>
      <c r="D11" s="1" t="s">
        <v>138</v>
      </c>
      <c r="E11" s="16"/>
      <c r="F11" s="46"/>
      <c r="G11" s="1" t="s">
        <v>137</v>
      </c>
    </row>
    <row r="12" spans="1:8" ht="18.649999999999999" customHeight="1">
      <c r="B12" s="125"/>
      <c r="C12" s="46"/>
      <c r="D12" s="1" t="s">
        <v>138</v>
      </c>
      <c r="E12" s="46"/>
      <c r="F12" s="46"/>
      <c r="G12" s="1" t="s">
        <v>137</v>
      </c>
    </row>
    <row r="13" spans="1:8" ht="18.649999999999999" customHeight="1">
      <c r="B13" s="125"/>
      <c r="C13" s="46"/>
      <c r="D13" s="1" t="s">
        <v>138</v>
      </c>
      <c r="E13" s="46"/>
      <c r="F13" s="46"/>
      <c r="G13" s="94" t="s">
        <v>140</v>
      </c>
    </row>
    <row r="14" spans="1:8" ht="18.649999999999999" customHeight="1">
      <c r="B14" s="101"/>
      <c r="C14" s="102"/>
      <c r="D14" s="1" t="s">
        <v>138</v>
      </c>
      <c r="E14" s="103"/>
      <c r="F14" s="102"/>
      <c r="G14" s="94" t="s">
        <v>140</v>
      </c>
    </row>
    <row r="15" spans="1:8">
      <c r="B15" s="101"/>
      <c r="C15" s="102"/>
      <c r="D15" s="94"/>
      <c r="E15" s="102"/>
      <c r="F15" s="102"/>
      <c r="G15" s="94"/>
    </row>
    <row r="16" spans="1:8" ht="18.5" thickBot="1">
      <c r="B16" s="278" t="s">
        <v>256</v>
      </c>
      <c r="C16" s="95"/>
      <c r="D16" s="96"/>
      <c r="E16" s="95"/>
      <c r="F16" s="95"/>
      <c r="G16" s="97"/>
    </row>
    <row r="17" spans="2:7" ht="25" customHeight="1">
      <c r="B17" s="98" t="s">
        <v>133</v>
      </c>
      <c r="C17" s="78"/>
      <c r="D17" s="99" t="s">
        <v>134</v>
      </c>
      <c r="E17" s="106"/>
      <c r="F17" s="78"/>
      <c r="G17" s="99" t="s">
        <v>135</v>
      </c>
    </row>
    <row r="18" spans="2:7" ht="18">
      <c r="B18" s="105"/>
      <c r="C18" s="78"/>
      <c r="D18" s="94" t="s">
        <v>136</v>
      </c>
      <c r="E18" s="106"/>
      <c r="F18" s="78"/>
      <c r="G18" s="94" t="s">
        <v>137</v>
      </c>
    </row>
    <row r="19" spans="2:7" ht="18">
      <c r="B19" s="105"/>
      <c r="C19" s="78"/>
      <c r="D19" s="94" t="s">
        <v>138</v>
      </c>
      <c r="E19" s="106"/>
      <c r="F19" s="78"/>
      <c r="G19" s="94" t="s">
        <v>137</v>
      </c>
    </row>
    <row r="20" spans="2:7" ht="17.149999999999999" customHeight="1">
      <c r="B20" s="105"/>
      <c r="C20" s="78"/>
      <c r="D20" s="94" t="s">
        <v>138</v>
      </c>
      <c r="E20" s="106"/>
      <c r="F20" s="78"/>
      <c r="G20" s="94" t="s">
        <v>137</v>
      </c>
    </row>
    <row r="21" spans="2:7" ht="19.5" customHeight="1">
      <c r="B21" s="101"/>
      <c r="C21" s="101"/>
      <c r="D21" s="1" t="s">
        <v>138</v>
      </c>
      <c r="E21" s="102"/>
      <c r="F21" s="102"/>
      <c r="G21" s="104" t="s">
        <v>137</v>
      </c>
    </row>
    <row r="22" spans="2:7" ht="21" customHeight="1">
      <c r="B22" s="101"/>
      <c r="C22" s="101"/>
      <c r="D22" s="1" t="s">
        <v>138</v>
      </c>
      <c r="E22" s="102"/>
      <c r="F22" s="102"/>
      <c r="G22" s="104" t="s">
        <v>137</v>
      </c>
    </row>
    <row r="23" spans="2:7" s="1" customFormat="1" ht="18" customHeight="1">
      <c r="D23" s="94" t="s">
        <v>138</v>
      </c>
      <c r="G23" s="1" t="s">
        <v>137</v>
      </c>
    </row>
    <row r="24" spans="2:7" ht="18.649999999999999" customHeight="1">
      <c r="B24" s="470" t="s">
        <v>255</v>
      </c>
      <c r="C24" s="470"/>
      <c r="D24" s="470"/>
      <c r="E24" s="470"/>
      <c r="F24" s="470"/>
      <c r="G24" s="470"/>
    </row>
    <row r="25" spans="2:7" s="1" customFormat="1" ht="18" customHeight="1">
      <c r="D25" s="16" t="s">
        <v>139</v>
      </c>
      <c r="E25" s="16"/>
      <c r="G25" s="1" t="s">
        <v>137</v>
      </c>
    </row>
    <row r="26" spans="2:7" s="1" customFormat="1" ht="18" customHeight="1">
      <c r="D26" s="16" t="s">
        <v>139</v>
      </c>
      <c r="E26" s="16"/>
      <c r="G26" s="1" t="s">
        <v>137</v>
      </c>
    </row>
    <row r="27" spans="2:7" s="1" customFormat="1" ht="18.649999999999999" customHeight="1">
      <c r="B27" s="110"/>
      <c r="C27" s="46"/>
      <c r="D27" s="1" t="s">
        <v>138</v>
      </c>
      <c r="E27" s="46"/>
      <c r="F27" s="46"/>
      <c r="G27" s="1" t="s">
        <v>140</v>
      </c>
    </row>
    <row r="28" spans="2:7" s="1" customFormat="1" ht="18.649999999999999" customHeight="1">
      <c r="B28" s="110"/>
      <c r="C28" s="46"/>
      <c r="D28" s="1" t="s">
        <v>138</v>
      </c>
      <c r="E28" s="46"/>
      <c r="F28" s="46"/>
      <c r="G28" s="1" t="s">
        <v>140</v>
      </c>
    </row>
    <row r="29" spans="2:7" s="1" customFormat="1" ht="18.75" customHeight="1">
      <c r="B29" s="110"/>
      <c r="C29" s="46"/>
      <c r="E29" s="46"/>
      <c r="F29" s="46"/>
    </row>
    <row r="30" spans="2:7" s="1" customFormat="1" ht="30.65" customHeight="1">
      <c r="B30" s="462" t="s">
        <v>145</v>
      </c>
      <c r="C30" s="462"/>
      <c r="D30" s="462"/>
      <c r="E30" s="462"/>
      <c r="F30" s="462"/>
      <c r="G30" s="462"/>
    </row>
    <row r="31" spans="2:7">
      <c r="B31" s="78"/>
      <c r="C31" s="78"/>
      <c r="D31" s="94"/>
      <c r="E31" s="78"/>
      <c r="F31" s="78"/>
      <c r="G31" s="94"/>
    </row>
    <row r="32" spans="2:7" ht="21" customHeight="1">
      <c r="B32" s="468" t="s">
        <v>144</v>
      </c>
      <c r="C32" s="469"/>
      <c r="D32" s="47"/>
      <c r="E32" s="107" t="s">
        <v>111</v>
      </c>
      <c r="F32" s="78"/>
      <c r="G32" s="94"/>
    </row>
    <row r="33" spans="2:7" ht="22" customHeight="1">
      <c r="B33" s="108"/>
      <c r="C33" s="108"/>
      <c r="D33" s="109"/>
      <c r="E33" s="108"/>
      <c r="F33" s="108"/>
      <c r="G33" s="109"/>
    </row>
    <row r="34" spans="2:7">
      <c r="B34" s="139" t="s">
        <v>27</v>
      </c>
      <c r="C34" s="155" t="str">
        <f>Development!C3</f>
        <v>2.0</v>
      </c>
      <c r="D34" s="138"/>
      <c r="E34" s="138"/>
      <c r="F34" s="143" t="s">
        <v>28</v>
      </c>
      <c r="G34" s="144" t="str">
        <f>Development!C5</f>
        <v>4.01.2024</v>
      </c>
    </row>
    <row r="35" spans="2:7" ht="20.149999999999999" hidden="1" customHeight="1"/>
    <row r="45" spans="2:7" ht="14.5" customHeight="1"/>
  </sheetData>
  <mergeCells count="4">
    <mergeCell ref="B1:E1"/>
    <mergeCell ref="B24:G24"/>
    <mergeCell ref="B30:G30"/>
    <mergeCell ref="B32:C32"/>
  </mergeCells>
  <pageMargins left="0.7" right="0.7" top="0.75" bottom="0.75" header="0.3" footer="0.3"/>
  <pageSetup scale="59"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8"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sizeWithCells="1">
                  <from>
                    <xdr:col>1</xdr:col>
                    <xdr:colOff>374650</xdr:colOff>
                    <xdr:row>19</xdr:row>
                    <xdr:rowOff>222250</xdr:rowOff>
                  </from>
                  <to>
                    <xdr:col>2</xdr:col>
                    <xdr:colOff>2774950</xdr:colOff>
                    <xdr:row>21</xdr:row>
                    <xdr:rowOff>69850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374650</xdr:colOff>
                    <xdr:row>19</xdr:row>
                    <xdr:rowOff>38100</xdr:rowOff>
                  </from>
                  <to>
                    <xdr:col>2</xdr:col>
                    <xdr:colOff>3384550</xdr:colOff>
                    <xdr:row>20</xdr:row>
                    <xdr:rowOff>12700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374650</xdr:colOff>
                    <xdr:row>17</xdr:row>
                    <xdr:rowOff>38100</xdr:rowOff>
                  </from>
                  <to>
                    <xdr:col>3</xdr:col>
                    <xdr:colOff>0</xdr:colOff>
                    <xdr:row>18</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374650</xdr:colOff>
                    <xdr:row>18</xdr:row>
                    <xdr:rowOff>31750</xdr:rowOff>
                  </from>
                  <to>
                    <xdr:col>3</xdr:col>
                    <xdr:colOff>0</xdr:colOff>
                    <xdr:row>19</xdr:row>
                    <xdr:rowOff>0</xdr:rowOff>
                  </to>
                </anchor>
              </controlPr>
            </control>
          </mc:Choice>
        </mc:AlternateContent>
        <mc:AlternateContent xmlns:mc="http://schemas.openxmlformats.org/markup-compatibility/2006">
          <mc:Choice Requires="x14">
            <control shapeId="20485" r:id="rId8" name="Check Box 5">
              <controlPr locked="0" defaultSize="0" autoFill="0" autoLine="0" autoPict="0">
                <anchor moveWithCells="1" sizeWithCells="1">
                  <from>
                    <xdr:col>1</xdr:col>
                    <xdr:colOff>381000</xdr:colOff>
                    <xdr:row>4</xdr:row>
                    <xdr:rowOff>488950</xdr:rowOff>
                  </from>
                  <to>
                    <xdr:col>3</xdr:col>
                    <xdr:colOff>279400</xdr:colOff>
                    <xdr:row>6</xdr:row>
                    <xdr:rowOff>76200</xdr:rowOff>
                  </to>
                </anchor>
              </controlPr>
            </control>
          </mc:Choice>
        </mc:AlternateContent>
        <mc:AlternateContent xmlns:mc="http://schemas.openxmlformats.org/markup-compatibility/2006">
          <mc:Choice Requires="x14">
            <control shapeId="20486" r:id="rId9" name="Check Box 6">
              <controlPr locked="0" defaultSize="0" autoFill="0" autoLine="0" autoPict="0">
                <anchor moveWithCells="1" sizeWithCells="1">
                  <from>
                    <xdr:col>1</xdr:col>
                    <xdr:colOff>381000</xdr:colOff>
                    <xdr:row>5</xdr:row>
                    <xdr:rowOff>317500</xdr:rowOff>
                  </from>
                  <to>
                    <xdr:col>3</xdr:col>
                    <xdr:colOff>279400</xdr:colOff>
                    <xdr:row>7</xdr:row>
                    <xdr:rowOff>76200</xdr:rowOff>
                  </to>
                </anchor>
              </controlPr>
            </control>
          </mc:Choice>
        </mc:AlternateContent>
        <mc:AlternateContent xmlns:mc="http://schemas.openxmlformats.org/markup-compatibility/2006">
          <mc:Choice Requires="x14">
            <control shapeId="20487" r:id="rId10" name="Check Box 7">
              <controlPr locked="0" defaultSize="0" autoFill="0" autoLine="0" autoPict="0">
                <anchor moveWithCells="1" sizeWithCells="1">
                  <from>
                    <xdr:col>1</xdr:col>
                    <xdr:colOff>381000</xdr:colOff>
                    <xdr:row>6</xdr:row>
                    <xdr:rowOff>336550</xdr:rowOff>
                  </from>
                  <to>
                    <xdr:col>3</xdr:col>
                    <xdr:colOff>279400</xdr:colOff>
                    <xdr:row>8</xdr:row>
                    <xdr:rowOff>76200</xdr:rowOff>
                  </to>
                </anchor>
              </controlPr>
            </control>
          </mc:Choice>
        </mc:AlternateContent>
        <mc:AlternateContent xmlns:mc="http://schemas.openxmlformats.org/markup-compatibility/2006">
          <mc:Choice Requires="x14">
            <control shapeId="20488" r:id="rId11" name="Check Box 8">
              <controlPr locked="0" defaultSize="0" autoFill="0" autoLine="0" autoPict="0">
                <anchor moveWithCells="1" sizeWithCells="1">
                  <from>
                    <xdr:col>1</xdr:col>
                    <xdr:colOff>381000</xdr:colOff>
                    <xdr:row>7</xdr:row>
                    <xdr:rowOff>336550</xdr:rowOff>
                  </from>
                  <to>
                    <xdr:col>3</xdr:col>
                    <xdr:colOff>279400</xdr:colOff>
                    <xdr:row>9</xdr:row>
                    <xdr:rowOff>76200</xdr:rowOff>
                  </to>
                </anchor>
              </controlPr>
            </control>
          </mc:Choice>
        </mc:AlternateContent>
        <mc:AlternateContent xmlns:mc="http://schemas.openxmlformats.org/markup-compatibility/2006">
          <mc:Choice Requires="x14">
            <control shapeId="20489" r:id="rId12" name="Check Box 9">
              <controlPr locked="0" defaultSize="0" autoFill="0" autoLine="0" autoPict="0">
                <anchor moveWithCells="1" sizeWithCells="1">
                  <from>
                    <xdr:col>1</xdr:col>
                    <xdr:colOff>381000</xdr:colOff>
                    <xdr:row>9</xdr:row>
                    <xdr:rowOff>31750</xdr:rowOff>
                  </from>
                  <to>
                    <xdr:col>3</xdr:col>
                    <xdr:colOff>279400</xdr:colOff>
                    <xdr:row>10</xdr:row>
                    <xdr:rowOff>50800</xdr:rowOff>
                  </to>
                </anchor>
              </controlPr>
            </control>
          </mc:Choice>
        </mc:AlternateContent>
        <mc:AlternateContent xmlns:mc="http://schemas.openxmlformats.org/markup-compatibility/2006">
          <mc:Choice Requires="x14">
            <control shapeId="20490" r:id="rId13" name="Check Box 10">
              <controlPr locked="0" defaultSize="0" autoFill="0" autoLine="0" autoPict="0">
                <anchor moveWithCells="1" sizeWithCells="1">
                  <from>
                    <xdr:col>1</xdr:col>
                    <xdr:colOff>381000</xdr:colOff>
                    <xdr:row>10</xdr:row>
                    <xdr:rowOff>31750</xdr:rowOff>
                  </from>
                  <to>
                    <xdr:col>3</xdr:col>
                    <xdr:colOff>298450</xdr:colOff>
                    <xdr:row>11</xdr:row>
                    <xdr:rowOff>0</xdr:rowOff>
                  </to>
                </anchor>
              </controlPr>
            </control>
          </mc:Choice>
        </mc:AlternateContent>
        <mc:AlternateContent xmlns:mc="http://schemas.openxmlformats.org/markup-compatibility/2006">
          <mc:Choice Requires="x14">
            <control shapeId="20492" r:id="rId14" name="Check Box 12">
              <controlPr locked="0" defaultSize="0" autoFill="0" autoLine="0" autoPict="0">
                <anchor moveWithCells="1" sizeWithCells="1">
                  <from>
                    <xdr:col>1</xdr:col>
                    <xdr:colOff>381000</xdr:colOff>
                    <xdr:row>11</xdr:row>
                    <xdr:rowOff>0</xdr:rowOff>
                  </from>
                  <to>
                    <xdr:col>3</xdr:col>
                    <xdr:colOff>279400</xdr:colOff>
                    <xdr:row>12</xdr:row>
                    <xdr:rowOff>50800</xdr:rowOff>
                  </to>
                </anchor>
              </controlPr>
            </control>
          </mc:Choice>
        </mc:AlternateContent>
        <mc:AlternateContent xmlns:mc="http://schemas.openxmlformats.org/markup-compatibility/2006">
          <mc:Choice Requires="x14">
            <control shapeId="20493" r:id="rId15" name="Check Box 13">
              <controlPr locked="0" defaultSize="0" autoFill="0" autoLine="0" autoPict="0">
                <anchor moveWithCells="1" sizeWithCells="1">
                  <from>
                    <xdr:col>1</xdr:col>
                    <xdr:colOff>381000</xdr:colOff>
                    <xdr:row>12</xdr:row>
                    <xdr:rowOff>31750</xdr:rowOff>
                  </from>
                  <to>
                    <xdr:col>3</xdr:col>
                    <xdr:colOff>279400</xdr:colOff>
                    <xdr:row>13</xdr:row>
                    <xdr:rowOff>50800</xdr:rowOff>
                  </to>
                </anchor>
              </controlPr>
            </control>
          </mc:Choice>
        </mc:AlternateContent>
        <mc:AlternateContent xmlns:mc="http://schemas.openxmlformats.org/markup-compatibility/2006">
          <mc:Choice Requires="x14">
            <control shapeId="20494" r:id="rId16" name="Check Box 14">
              <controlPr locked="0" defaultSize="0" autoFill="0" autoLine="0" autoPict="0">
                <anchor moveWithCells="1" sizeWithCells="1">
                  <from>
                    <xdr:col>1</xdr:col>
                    <xdr:colOff>381000</xdr:colOff>
                    <xdr:row>13</xdr:row>
                    <xdr:rowOff>38100</xdr:rowOff>
                  </from>
                  <to>
                    <xdr:col>3</xdr:col>
                    <xdr:colOff>279400</xdr:colOff>
                    <xdr:row>14</xdr:row>
                    <xdr:rowOff>69850</xdr:rowOff>
                  </to>
                </anchor>
              </controlPr>
            </control>
          </mc:Choice>
        </mc:AlternateContent>
        <mc:AlternateContent xmlns:mc="http://schemas.openxmlformats.org/markup-compatibility/2006">
          <mc:Choice Requires="x14">
            <control shapeId="20495" r:id="rId17" name="Check Box 15">
              <controlPr defaultSize="0" autoFill="0" autoLine="0" autoPict="0">
                <anchor moveWithCells="1" sizeWithCells="1">
                  <from>
                    <xdr:col>1</xdr:col>
                    <xdr:colOff>374650</xdr:colOff>
                    <xdr:row>21</xdr:row>
                    <xdr:rowOff>0</xdr:rowOff>
                  </from>
                  <to>
                    <xdr:col>2</xdr:col>
                    <xdr:colOff>2774950</xdr:colOff>
                    <xdr:row>22</xdr:row>
                    <xdr:rowOff>38100</xdr:rowOff>
                  </to>
                </anchor>
              </controlPr>
            </control>
          </mc:Choice>
        </mc:AlternateContent>
        <mc:AlternateContent xmlns:mc="http://schemas.openxmlformats.org/markup-compatibility/2006">
          <mc:Choice Requires="x14">
            <control shapeId="20497" r:id="rId18" name="Check Box 17">
              <controlPr defaultSize="0" autoFill="0" autoLine="0" autoPict="0">
                <anchor moveWithCells="1">
                  <from>
                    <xdr:col>1</xdr:col>
                    <xdr:colOff>374650</xdr:colOff>
                    <xdr:row>22</xdr:row>
                    <xdr:rowOff>12700</xdr:rowOff>
                  </from>
                  <to>
                    <xdr:col>2</xdr:col>
                    <xdr:colOff>2908300</xdr:colOff>
                    <xdr:row>23</xdr:row>
                    <xdr:rowOff>31750</xdr:rowOff>
                  </to>
                </anchor>
              </controlPr>
            </control>
          </mc:Choice>
        </mc:AlternateContent>
        <mc:AlternateContent xmlns:mc="http://schemas.openxmlformats.org/markup-compatibility/2006">
          <mc:Choice Requires="x14">
            <control shapeId="20498" r:id="rId19" name="Check Box 18">
              <controlPr defaultSize="0" autoFill="0" autoLine="0" autoPict="0">
                <anchor moveWithCells="1">
                  <from>
                    <xdr:col>1</xdr:col>
                    <xdr:colOff>381000</xdr:colOff>
                    <xdr:row>25</xdr:row>
                    <xdr:rowOff>12700</xdr:rowOff>
                  </from>
                  <to>
                    <xdr:col>2</xdr:col>
                    <xdr:colOff>3384550</xdr:colOff>
                    <xdr:row>26</xdr:row>
                    <xdr:rowOff>0</xdr:rowOff>
                  </to>
                </anchor>
              </controlPr>
            </control>
          </mc:Choice>
        </mc:AlternateContent>
        <mc:AlternateContent xmlns:mc="http://schemas.openxmlformats.org/markup-compatibility/2006">
          <mc:Choice Requires="x14">
            <control shapeId="20499" r:id="rId20" name="Check Box 19">
              <controlPr defaultSize="0" autoFill="0" autoLine="0" autoPict="0">
                <anchor moveWithCells="1">
                  <from>
                    <xdr:col>1</xdr:col>
                    <xdr:colOff>381000</xdr:colOff>
                    <xdr:row>24</xdr:row>
                    <xdr:rowOff>12700</xdr:rowOff>
                  </from>
                  <to>
                    <xdr:col>2</xdr:col>
                    <xdr:colOff>3384550</xdr:colOff>
                    <xdr:row>25</xdr:row>
                    <xdr:rowOff>0</xdr:rowOff>
                  </to>
                </anchor>
              </controlPr>
            </control>
          </mc:Choice>
        </mc:AlternateContent>
        <mc:AlternateContent xmlns:mc="http://schemas.openxmlformats.org/markup-compatibility/2006">
          <mc:Choice Requires="x14">
            <control shapeId="20500" r:id="rId21" name="Check Box 20">
              <controlPr locked="0" defaultSize="0" autoFill="0" autoLine="0" autoPict="0">
                <anchor moveWithCells="1" sizeWithCells="1">
                  <from>
                    <xdr:col>1</xdr:col>
                    <xdr:colOff>381000</xdr:colOff>
                    <xdr:row>26</xdr:row>
                    <xdr:rowOff>0</xdr:rowOff>
                  </from>
                  <to>
                    <xdr:col>3</xdr:col>
                    <xdr:colOff>279400</xdr:colOff>
                    <xdr:row>27</xdr:row>
                    <xdr:rowOff>38100</xdr:rowOff>
                  </to>
                </anchor>
              </controlPr>
            </control>
          </mc:Choice>
        </mc:AlternateContent>
        <mc:AlternateContent xmlns:mc="http://schemas.openxmlformats.org/markup-compatibility/2006">
          <mc:Choice Requires="x14">
            <control shapeId="20501" r:id="rId22" name="Check Box 21">
              <controlPr locked="0" defaultSize="0" autoFill="0" autoLine="0" autoPict="0">
                <anchor moveWithCells="1" sizeWithCells="1">
                  <from>
                    <xdr:col>1</xdr:col>
                    <xdr:colOff>381000</xdr:colOff>
                    <xdr:row>27</xdr:row>
                    <xdr:rowOff>0</xdr:rowOff>
                  </from>
                  <to>
                    <xdr:col>3</xdr:col>
                    <xdr:colOff>279400</xdr:colOff>
                    <xdr:row>28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CC5F2-60F2-4B8D-8D1A-12AC979B7F8F}">
  <sheetPr codeName="Sheet9"/>
  <dimension ref="A1:P113"/>
  <sheetViews>
    <sheetView showGridLines="0" zoomScaleNormal="100" workbookViewId="0"/>
  </sheetViews>
  <sheetFormatPr defaultColWidth="0" defaultRowHeight="14.5" customHeight="1" zeroHeight="1"/>
  <cols>
    <col min="1" max="1" width="2.1796875" customWidth="1"/>
    <col min="2" max="2" width="9.1796875" customWidth="1"/>
    <col min="3" max="3" width="13.81640625" customWidth="1"/>
    <col min="4" max="4" width="14.1796875" customWidth="1"/>
    <col min="5" max="13" width="13.54296875" customWidth="1"/>
    <col min="14" max="14" width="9.1796875" customWidth="1"/>
    <col min="15" max="15" width="2.54296875" customWidth="1"/>
    <col min="16" max="16" width="0" hidden="1" customWidth="1"/>
    <col min="17" max="16384" width="8.81640625" hidden="1"/>
  </cols>
  <sheetData>
    <row r="1" spans="1:15" s="166" customFormat="1" ht="56.15" customHeight="1">
      <c r="A1" s="262"/>
      <c r="B1" s="461" t="str">
        <f>Development!B1</f>
        <v>2024 Commercial Efficiency Program</v>
      </c>
      <c r="C1" s="461"/>
      <c r="D1" s="461"/>
      <c r="E1" s="461"/>
      <c r="F1" s="461"/>
      <c r="G1" s="461"/>
      <c r="H1" s="461"/>
      <c r="I1" s="461"/>
      <c r="J1" s="263"/>
      <c r="K1" s="263"/>
      <c r="L1" s="265"/>
      <c r="M1" s="265"/>
      <c r="N1" s="265"/>
      <c r="O1" s="280"/>
    </row>
    <row r="2" spans="1:15" s="166" customFormat="1" ht="56.15" customHeight="1" thickBot="1">
      <c r="A2" s="250" t="s">
        <v>320</v>
      </c>
      <c r="B2" s="264"/>
      <c r="C2" s="264"/>
      <c r="D2" s="264"/>
      <c r="E2" s="264"/>
      <c r="F2" s="264"/>
      <c r="G2" s="264"/>
      <c r="H2" s="264"/>
      <c r="I2" s="264"/>
      <c r="J2" s="264"/>
      <c r="K2" s="264"/>
      <c r="L2" s="267"/>
      <c r="M2" s="267"/>
      <c r="N2" s="267"/>
      <c r="O2" s="281"/>
    </row>
    <row r="3" spans="1:15" ht="44.5" customHeight="1" thickTop="1">
      <c r="A3" s="386" t="s">
        <v>284</v>
      </c>
      <c r="B3" s="386"/>
      <c r="C3" s="386"/>
      <c r="D3" s="386"/>
      <c r="E3" s="386"/>
      <c r="F3" s="386"/>
      <c r="G3" s="386"/>
      <c r="H3" s="386"/>
      <c r="I3" s="386"/>
      <c r="J3" s="386"/>
      <c r="K3" s="386"/>
      <c r="L3" s="386"/>
      <c r="M3" s="386"/>
      <c r="N3" s="386"/>
      <c r="O3" s="386"/>
    </row>
    <row r="4" spans="1:15" ht="24.65" customHeight="1" thickBot="1">
      <c r="B4" s="335" t="s">
        <v>543</v>
      </c>
      <c r="C4" s="80"/>
      <c r="D4" s="80"/>
      <c r="E4" s="80"/>
      <c r="F4" s="80"/>
      <c r="G4" s="80"/>
      <c r="H4" s="80"/>
      <c r="I4" s="80"/>
      <c r="J4" s="80"/>
      <c r="K4" s="80"/>
      <c r="L4" s="80"/>
      <c r="M4" s="81"/>
      <c r="N4" s="81"/>
      <c r="O4" s="157"/>
    </row>
    <row r="5" spans="1:15" ht="18" customHeight="1">
      <c r="B5" s="463" t="s">
        <v>278</v>
      </c>
      <c r="C5" s="463"/>
      <c r="D5" s="463"/>
      <c r="E5" s="463"/>
      <c r="F5" s="463"/>
      <c r="G5" s="463"/>
      <c r="H5" s="463"/>
      <c r="I5" s="463"/>
      <c r="J5" s="463"/>
      <c r="K5" s="463"/>
      <c r="L5" s="463"/>
      <c r="M5" s="463"/>
      <c r="N5" s="463"/>
    </row>
    <row r="6" spans="1:15" ht="18" customHeight="1">
      <c r="B6" s="464" t="s">
        <v>179</v>
      </c>
      <c r="C6" s="464"/>
      <c r="D6" s="464"/>
      <c r="E6" s="464"/>
      <c r="F6" s="464"/>
      <c r="G6" s="464"/>
      <c r="H6" s="464"/>
      <c r="I6" s="464"/>
      <c r="J6" s="464"/>
      <c r="K6" s="464"/>
      <c r="L6" s="464"/>
      <c r="M6" s="464"/>
      <c r="N6" s="464"/>
    </row>
    <row r="7" spans="1:15" ht="18" customHeight="1">
      <c r="B7" s="465" t="s">
        <v>225</v>
      </c>
      <c r="C7" s="465"/>
      <c r="D7" s="465"/>
      <c r="E7" s="465"/>
      <c r="F7" s="465"/>
      <c r="G7" s="465"/>
      <c r="H7" s="465"/>
      <c r="I7" s="465"/>
      <c r="J7" s="465"/>
      <c r="K7" s="465"/>
      <c r="L7" s="465"/>
      <c r="M7" s="465"/>
      <c r="N7" s="465"/>
    </row>
    <row r="8" spans="1:15" ht="18" customHeight="1">
      <c r="B8" s="465" t="s">
        <v>211</v>
      </c>
      <c r="C8" s="465"/>
      <c r="D8" s="465"/>
      <c r="E8" s="465"/>
      <c r="F8" s="465"/>
      <c r="G8" s="465"/>
      <c r="H8" s="465"/>
      <c r="I8" s="465"/>
      <c r="J8" s="465"/>
      <c r="K8" s="465"/>
      <c r="L8" s="465"/>
      <c r="M8" s="465"/>
      <c r="N8" s="465"/>
    </row>
    <row r="9" spans="1:15" ht="33" customHeight="1">
      <c r="B9" s="465" t="s">
        <v>226</v>
      </c>
      <c r="C9" s="465"/>
      <c r="D9" s="465"/>
      <c r="E9" s="465"/>
      <c r="F9" s="465"/>
      <c r="G9" s="465"/>
      <c r="H9" s="465"/>
      <c r="I9" s="465"/>
      <c r="J9" s="465"/>
      <c r="K9" s="465"/>
      <c r="L9" s="465"/>
      <c r="M9" s="465"/>
      <c r="N9" s="465"/>
    </row>
    <row r="10" spans="1:15" ht="18" customHeight="1">
      <c r="B10" s="465" t="s">
        <v>181</v>
      </c>
      <c r="C10" s="465"/>
      <c r="D10" s="465"/>
      <c r="E10" s="465"/>
      <c r="F10" s="465"/>
      <c r="G10" s="465"/>
      <c r="H10" s="465"/>
      <c r="I10" s="465"/>
      <c r="J10" s="465"/>
      <c r="K10" s="465"/>
      <c r="L10" s="465"/>
      <c r="M10" s="465"/>
      <c r="N10" s="465"/>
    </row>
    <row r="11" spans="1:15" ht="18" customHeight="1">
      <c r="B11" s="465" t="s">
        <v>220</v>
      </c>
      <c r="C11" s="465"/>
      <c r="D11" s="465"/>
      <c r="E11" s="465"/>
      <c r="F11" s="465"/>
      <c r="G11" s="465"/>
      <c r="H11" s="465"/>
      <c r="I11" s="465"/>
      <c r="J11" s="465"/>
      <c r="K11" s="465"/>
      <c r="L11" s="465"/>
      <c r="M11" s="465"/>
      <c r="N11" s="465"/>
    </row>
    <row r="12" spans="1:15" s="46" customFormat="1" ht="18" customHeight="1">
      <c r="B12" s="465" t="s">
        <v>227</v>
      </c>
      <c r="C12" s="465"/>
      <c r="D12" s="465"/>
      <c r="E12" s="465"/>
      <c r="F12" s="465"/>
      <c r="G12" s="465"/>
      <c r="H12" s="465"/>
      <c r="I12" s="465"/>
      <c r="J12" s="465"/>
      <c r="K12" s="465"/>
      <c r="L12" s="465"/>
      <c r="M12" s="465"/>
      <c r="N12" s="465"/>
    </row>
    <row r="13" spans="1:15" s="46" customFormat="1" ht="18" customHeight="1">
      <c r="B13" s="465" t="s">
        <v>182</v>
      </c>
      <c r="C13" s="465"/>
      <c r="D13" s="465"/>
      <c r="E13" s="465"/>
      <c r="F13" s="465"/>
      <c r="G13" s="465"/>
      <c r="H13" s="465"/>
      <c r="I13" s="465"/>
      <c r="J13" s="465"/>
      <c r="K13" s="465"/>
      <c r="L13" s="465"/>
      <c r="M13" s="465"/>
      <c r="N13" s="465"/>
    </row>
    <row r="14" spans="1:15" s="46" customFormat="1" ht="33" customHeight="1">
      <c r="B14" s="465" t="s">
        <v>200</v>
      </c>
      <c r="C14" s="465"/>
      <c r="D14" s="465"/>
      <c r="E14" s="465"/>
      <c r="F14" s="465"/>
      <c r="G14" s="465"/>
      <c r="H14" s="465"/>
      <c r="I14" s="465"/>
      <c r="J14" s="465"/>
      <c r="K14" s="465"/>
      <c r="L14" s="465"/>
      <c r="M14" s="465"/>
      <c r="N14" s="465"/>
    </row>
    <row r="15" spans="1:15" s="46" customFormat="1" ht="17.5" customHeight="1">
      <c r="B15" s="282"/>
      <c r="C15" s="330"/>
      <c r="D15" s="331"/>
      <c r="E15" s="331"/>
      <c r="F15" s="331"/>
      <c r="G15" s="331"/>
      <c r="H15" s="331"/>
      <c r="I15" s="331"/>
      <c r="J15" s="331"/>
      <c r="K15" s="331"/>
      <c r="L15" s="331"/>
      <c r="M15" s="331"/>
    </row>
    <row r="16" spans="1:15" ht="18.5" thickBot="1">
      <c r="B16" s="278" t="s">
        <v>132</v>
      </c>
      <c r="C16" s="95"/>
      <c r="D16" s="96"/>
      <c r="E16" s="95"/>
      <c r="F16" s="95"/>
      <c r="G16" s="97"/>
      <c r="H16" s="320"/>
      <c r="I16" s="320"/>
      <c r="J16" s="320"/>
      <c r="K16" s="320"/>
      <c r="L16" s="320"/>
      <c r="M16" s="320"/>
      <c r="N16" s="320"/>
      <c r="O16" s="320"/>
    </row>
    <row r="17" spans="2:15" ht="24" customHeight="1">
      <c r="B17" s="98" t="s">
        <v>133</v>
      </c>
      <c r="C17" s="78"/>
      <c r="E17" s="100"/>
      <c r="F17" s="78"/>
      <c r="H17" s="99" t="s">
        <v>134</v>
      </c>
      <c r="L17" s="99" t="s">
        <v>135</v>
      </c>
    </row>
    <row r="18" spans="2:15" ht="18.649999999999999" customHeight="1">
      <c r="B18" s="125"/>
      <c r="C18" s="46"/>
      <c r="E18" s="46"/>
      <c r="F18" s="46"/>
      <c r="H18" s="1" t="s">
        <v>138</v>
      </c>
      <c r="L18" s="1" t="s">
        <v>137</v>
      </c>
    </row>
    <row r="19" spans="2:15" ht="18.649999999999999" customHeight="1">
      <c r="B19" s="125"/>
      <c r="C19" s="46"/>
      <c r="E19" s="46"/>
      <c r="F19" s="46"/>
      <c r="H19" s="1" t="s">
        <v>138</v>
      </c>
      <c r="L19" s="1" t="s">
        <v>137</v>
      </c>
    </row>
    <row r="20" spans="2:15" ht="18.649999999999999" customHeight="1">
      <c r="B20" s="125"/>
      <c r="C20" s="46"/>
      <c r="E20" s="46"/>
      <c r="F20" s="46"/>
      <c r="H20" s="1" t="s">
        <v>248</v>
      </c>
      <c r="L20" s="1" t="s">
        <v>137</v>
      </c>
    </row>
    <row r="21" spans="2:15" ht="18.649999999999999" customHeight="1">
      <c r="B21" s="125"/>
      <c r="C21" s="46"/>
      <c r="E21" s="46"/>
      <c r="F21" s="46"/>
      <c r="H21" s="1" t="s">
        <v>138</v>
      </c>
      <c r="L21" s="1" t="s">
        <v>137</v>
      </c>
    </row>
    <row r="22" spans="2:15" ht="18.649999999999999" customHeight="1">
      <c r="B22" s="125"/>
      <c r="C22" s="1"/>
      <c r="E22" s="16"/>
      <c r="F22" s="46"/>
      <c r="H22" s="16" t="s">
        <v>139</v>
      </c>
      <c r="L22" s="1" t="s">
        <v>137</v>
      </c>
    </row>
    <row r="23" spans="2:15" ht="18.649999999999999" customHeight="1">
      <c r="B23" s="125"/>
      <c r="C23" s="46"/>
      <c r="E23" s="16"/>
      <c r="F23" s="46"/>
      <c r="H23" s="1" t="s">
        <v>138</v>
      </c>
      <c r="L23" s="1" t="s">
        <v>137</v>
      </c>
    </row>
    <row r="24" spans="2:15" ht="18.649999999999999" customHeight="1">
      <c r="B24" s="125"/>
      <c r="C24" s="46"/>
      <c r="E24" s="46"/>
      <c r="F24" s="46"/>
      <c r="H24" s="1" t="s">
        <v>138</v>
      </c>
      <c r="L24" s="1" t="s">
        <v>137</v>
      </c>
    </row>
    <row r="25" spans="2:15" ht="18.649999999999999" customHeight="1">
      <c r="B25" s="125"/>
      <c r="C25" s="46"/>
      <c r="E25" s="46"/>
      <c r="F25" s="46"/>
      <c r="H25" s="1" t="s">
        <v>138</v>
      </c>
      <c r="L25" s="94" t="s">
        <v>140</v>
      </c>
    </row>
    <row r="26" spans="2:15" ht="18.649999999999999" customHeight="1">
      <c r="B26" s="101"/>
      <c r="C26" s="102"/>
      <c r="E26" s="103"/>
      <c r="F26" s="102"/>
      <c r="H26" s="1" t="s">
        <v>138</v>
      </c>
      <c r="L26" s="94" t="s">
        <v>140</v>
      </c>
    </row>
    <row r="27" spans="2:15">
      <c r="B27" s="101"/>
      <c r="C27" s="102"/>
      <c r="D27" s="94"/>
      <c r="E27" s="102"/>
      <c r="F27" s="102"/>
      <c r="G27" s="94"/>
    </row>
    <row r="28" spans="2:15" ht="18.5" thickBot="1">
      <c r="B28" s="278" t="s">
        <v>256</v>
      </c>
      <c r="C28" s="95"/>
      <c r="D28" s="96"/>
      <c r="E28" s="95"/>
      <c r="F28" s="95"/>
      <c r="G28" s="97"/>
      <c r="H28" s="320"/>
      <c r="I28" s="320"/>
      <c r="J28" s="320"/>
      <c r="K28" s="320"/>
      <c r="L28" s="320"/>
      <c r="M28" s="320"/>
      <c r="N28" s="320"/>
      <c r="O28" s="320"/>
    </row>
    <row r="29" spans="2:15" ht="25" customHeight="1">
      <c r="B29" s="98" t="s">
        <v>133</v>
      </c>
      <c r="C29" s="78"/>
      <c r="E29" s="106"/>
      <c r="F29" s="78"/>
      <c r="H29" s="99" t="s">
        <v>134</v>
      </c>
      <c r="L29" s="99" t="s">
        <v>135</v>
      </c>
    </row>
    <row r="30" spans="2:15" ht="18">
      <c r="B30" s="105"/>
      <c r="C30" s="78"/>
      <c r="E30" s="106"/>
      <c r="F30" s="78"/>
      <c r="H30" s="94" t="s">
        <v>136</v>
      </c>
      <c r="L30" s="94" t="s">
        <v>137</v>
      </c>
    </row>
    <row r="31" spans="2:15" ht="18">
      <c r="B31" s="105"/>
      <c r="C31" s="78"/>
      <c r="E31" s="106"/>
      <c r="F31" s="78"/>
      <c r="H31" s="94" t="s">
        <v>138</v>
      </c>
      <c r="L31" s="94" t="s">
        <v>137</v>
      </c>
    </row>
    <row r="32" spans="2:15" ht="17.149999999999999" customHeight="1">
      <c r="B32" s="105"/>
      <c r="C32" s="78"/>
      <c r="E32" s="106"/>
      <c r="F32" s="78"/>
      <c r="H32" s="94" t="s">
        <v>138</v>
      </c>
      <c r="L32" s="94" t="s">
        <v>137</v>
      </c>
    </row>
    <row r="33" spans="1:15" ht="19.5" customHeight="1">
      <c r="B33" s="101"/>
      <c r="C33" s="101"/>
      <c r="E33" s="102"/>
      <c r="F33" s="102"/>
      <c r="H33" s="1" t="s">
        <v>138</v>
      </c>
      <c r="L33" s="104" t="s">
        <v>137</v>
      </c>
    </row>
    <row r="34" spans="1:15" ht="21" customHeight="1">
      <c r="B34" s="101"/>
      <c r="C34" s="101"/>
      <c r="E34" s="102"/>
      <c r="F34" s="102"/>
      <c r="H34" s="1" t="s">
        <v>138</v>
      </c>
      <c r="L34" s="104" t="s">
        <v>137</v>
      </c>
    </row>
    <row r="35" spans="1:15" s="1" customFormat="1" ht="18" customHeight="1">
      <c r="H35" s="94" t="s">
        <v>138</v>
      </c>
      <c r="L35" s="1" t="s">
        <v>137</v>
      </c>
    </row>
    <row r="36" spans="1:15" ht="18.649999999999999" customHeight="1">
      <c r="B36" s="470" t="s">
        <v>255</v>
      </c>
      <c r="C36" s="470"/>
      <c r="D36" s="470"/>
      <c r="E36" s="470"/>
      <c r="F36" s="470"/>
      <c r="G36" s="470"/>
    </row>
    <row r="37" spans="1:15" s="1" customFormat="1" ht="18" customHeight="1">
      <c r="E37" s="16"/>
      <c r="H37" s="16" t="s">
        <v>139</v>
      </c>
      <c r="L37" s="1" t="s">
        <v>137</v>
      </c>
    </row>
    <row r="38" spans="1:15" s="1" customFormat="1" ht="18" customHeight="1">
      <c r="E38" s="16"/>
      <c r="H38" s="16" t="s">
        <v>139</v>
      </c>
      <c r="L38" s="1" t="s">
        <v>137</v>
      </c>
    </row>
    <row r="39" spans="1:15" s="1" customFormat="1" ht="18.649999999999999" customHeight="1">
      <c r="B39" s="110"/>
      <c r="C39" s="46"/>
      <c r="E39" s="46"/>
      <c r="F39" s="46"/>
      <c r="H39" s="1" t="s">
        <v>138</v>
      </c>
      <c r="L39" s="1" t="s">
        <v>140</v>
      </c>
    </row>
    <row r="40" spans="1:15" s="1" customFormat="1" ht="18.649999999999999" customHeight="1">
      <c r="B40" s="110"/>
      <c r="C40" s="46"/>
      <c r="E40" s="46"/>
      <c r="F40" s="46"/>
      <c r="H40" s="1" t="s">
        <v>138</v>
      </c>
      <c r="L40" s="1" t="s">
        <v>140</v>
      </c>
    </row>
    <row r="41" spans="1:15" s="1" customFormat="1" ht="18.75" customHeight="1">
      <c r="B41" s="110"/>
      <c r="C41" s="46"/>
      <c r="E41" s="46"/>
      <c r="F41" s="46"/>
    </row>
    <row r="42" spans="1:15" s="1" customFormat="1" ht="30.65" customHeight="1">
      <c r="B42" s="462" t="s">
        <v>145</v>
      </c>
      <c r="C42" s="462"/>
      <c r="D42" s="462"/>
      <c r="E42" s="462"/>
      <c r="F42" s="462"/>
      <c r="G42" s="462"/>
    </row>
    <row r="43" spans="1:15">
      <c r="B43" s="78"/>
      <c r="C43" s="78"/>
      <c r="D43" s="94"/>
      <c r="E43" s="78"/>
      <c r="F43" s="78"/>
      <c r="G43" s="94"/>
    </row>
    <row r="44" spans="1:15" ht="24.65" customHeight="1" thickBot="1">
      <c r="B44" s="336" t="s">
        <v>544</v>
      </c>
      <c r="C44" s="82"/>
      <c r="D44" s="82"/>
      <c r="E44" s="82"/>
      <c r="F44" s="82"/>
      <c r="G44" s="82"/>
      <c r="H44" s="82"/>
      <c r="I44" s="82"/>
      <c r="J44" s="82"/>
      <c r="K44" s="82"/>
      <c r="L44" s="82"/>
      <c r="M44" s="81"/>
      <c r="N44" s="81"/>
      <c r="O44" s="81"/>
    </row>
    <row r="45" spans="1:15" s="443" customFormat="1" ht="17.5" customHeight="1">
      <c r="A45"/>
      <c r="B45" s="436" t="s">
        <v>205</v>
      </c>
      <c r="C45" s="436"/>
      <c r="D45" s="436"/>
      <c r="E45" s="436"/>
      <c r="F45" s="436"/>
      <c r="G45" s="436"/>
      <c r="H45" s="436"/>
      <c r="I45" s="436"/>
      <c r="J45" s="436"/>
      <c r="K45" s="436"/>
      <c r="L45" s="436"/>
      <c r="M45" s="436"/>
      <c r="N45" s="436"/>
      <c r="O45" s="436"/>
    </row>
    <row r="46" spans="1:15" ht="17.5" customHeight="1">
      <c r="B46" s="436" t="s">
        <v>206</v>
      </c>
      <c r="C46" s="436"/>
      <c r="D46" s="436"/>
      <c r="E46" s="436"/>
      <c r="F46" s="436"/>
      <c r="G46" s="436"/>
      <c r="H46" s="436"/>
      <c r="I46" s="436"/>
      <c r="J46" s="436"/>
      <c r="K46" s="436"/>
      <c r="L46" s="436"/>
      <c r="M46" s="436"/>
      <c r="N46" s="436"/>
      <c r="O46" s="77"/>
    </row>
    <row r="47" spans="1:15" ht="18" customHeight="1">
      <c r="B47" s="436" t="s">
        <v>228</v>
      </c>
      <c r="C47" s="436"/>
      <c r="D47" s="436"/>
      <c r="E47" s="436"/>
      <c r="F47" s="436"/>
      <c r="G47" s="436"/>
      <c r="H47" s="436"/>
      <c r="I47" s="436"/>
      <c r="J47" s="436"/>
      <c r="K47" s="436"/>
      <c r="L47" s="436"/>
      <c r="M47" s="436"/>
      <c r="N47" s="436"/>
      <c r="O47" s="77"/>
    </row>
    <row r="48" spans="1:15" ht="18" customHeight="1">
      <c r="B48" s="436" t="s">
        <v>223</v>
      </c>
      <c r="C48" s="436"/>
      <c r="D48" s="436"/>
      <c r="E48" s="436"/>
      <c r="F48" s="436"/>
      <c r="G48" s="436"/>
      <c r="H48" s="436"/>
      <c r="I48" s="436"/>
      <c r="J48" s="436"/>
      <c r="K48" s="436"/>
      <c r="L48" s="436"/>
      <c r="M48" s="436"/>
      <c r="N48" s="436"/>
      <c r="O48" s="77"/>
    </row>
    <row r="49" spans="2:15" ht="18.649999999999999" customHeight="1">
      <c r="B49" s="436" t="s">
        <v>229</v>
      </c>
      <c r="C49" s="436"/>
      <c r="D49" s="436"/>
      <c r="E49" s="436"/>
      <c r="F49" s="436"/>
      <c r="G49" s="436"/>
      <c r="H49" s="436"/>
      <c r="I49" s="436"/>
      <c r="J49" s="436"/>
      <c r="K49" s="436"/>
      <c r="L49" s="436"/>
      <c r="M49" s="436"/>
      <c r="N49" s="436"/>
      <c r="O49" s="77"/>
    </row>
    <row r="50" spans="2:15" ht="18" customHeight="1">
      <c r="B50" s="436" t="s">
        <v>212</v>
      </c>
      <c r="C50" s="436"/>
      <c r="D50" s="436"/>
      <c r="E50" s="436"/>
      <c r="F50" s="436"/>
      <c r="G50" s="436"/>
      <c r="H50" s="436"/>
      <c r="I50" s="436"/>
      <c r="J50" s="436"/>
      <c r="K50" s="436"/>
      <c r="L50" s="436"/>
      <c r="M50" s="436"/>
      <c r="N50" s="436"/>
      <c r="O50" s="77"/>
    </row>
    <row r="51" spans="2:15" ht="18" customHeight="1">
      <c r="B51" s="436" t="s">
        <v>213</v>
      </c>
      <c r="C51" s="436"/>
      <c r="D51" s="436"/>
      <c r="E51" s="436"/>
      <c r="F51" s="436"/>
      <c r="G51" s="436"/>
      <c r="H51" s="436"/>
      <c r="I51" s="436"/>
      <c r="J51" s="436"/>
      <c r="K51" s="436"/>
      <c r="L51" s="436"/>
      <c r="M51" s="436"/>
      <c r="N51" s="436"/>
      <c r="O51" s="77"/>
    </row>
    <row r="52" spans="2:15" ht="18" customHeight="1">
      <c r="B52" s="436" t="s">
        <v>230</v>
      </c>
      <c r="C52" s="436"/>
      <c r="D52" s="436"/>
      <c r="E52" s="436"/>
      <c r="F52" s="436"/>
      <c r="G52" s="436"/>
      <c r="H52" s="436"/>
      <c r="I52" s="436"/>
      <c r="J52" s="436"/>
      <c r="K52" s="436"/>
      <c r="L52" s="436"/>
      <c r="M52" s="436"/>
      <c r="N52" s="436"/>
      <c r="O52" s="77"/>
    </row>
    <row r="53" spans="2:15" ht="33" customHeight="1">
      <c r="B53" s="436" t="s">
        <v>241</v>
      </c>
      <c r="C53" s="436"/>
      <c r="D53" s="436"/>
      <c r="E53" s="436"/>
      <c r="F53" s="436"/>
      <c r="G53" s="436"/>
      <c r="H53" s="436"/>
      <c r="I53" s="436"/>
      <c r="J53" s="436"/>
      <c r="K53" s="436"/>
      <c r="L53" s="436"/>
      <c r="M53" s="436"/>
      <c r="N53" s="436"/>
      <c r="O53" s="77"/>
    </row>
    <row r="54" spans="2:15" ht="18.649999999999999" customHeight="1">
      <c r="B54" s="436" t="s">
        <v>193</v>
      </c>
      <c r="C54" s="436"/>
      <c r="D54" s="436"/>
      <c r="E54" s="436"/>
      <c r="F54" s="436"/>
      <c r="G54" s="436"/>
      <c r="H54" s="436"/>
      <c r="I54" s="436"/>
      <c r="J54" s="436"/>
      <c r="K54" s="436"/>
      <c r="L54" s="436"/>
      <c r="M54" s="436"/>
      <c r="N54" s="436"/>
      <c r="O54" s="77"/>
    </row>
    <row r="55" spans="2:15" ht="34.5" customHeight="1">
      <c r="B55" s="436" t="s">
        <v>231</v>
      </c>
      <c r="C55" s="436"/>
      <c r="D55" s="436"/>
      <c r="E55" s="436"/>
      <c r="F55" s="436"/>
      <c r="G55" s="436"/>
      <c r="H55" s="436"/>
      <c r="I55" s="436"/>
      <c r="J55" s="436"/>
      <c r="K55" s="436"/>
      <c r="L55" s="436"/>
      <c r="M55" s="436"/>
      <c r="N55" s="436"/>
      <c r="O55" s="77"/>
    </row>
    <row r="56" spans="2:15" ht="18.649999999999999" customHeight="1">
      <c r="B56" s="436" t="s">
        <v>235</v>
      </c>
      <c r="C56" s="436"/>
      <c r="D56" s="436"/>
      <c r="E56" s="436"/>
      <c r="F56" s="436"/>
      <c r="G56" s="436"/>
      <c r="H56" s="436"/>
      <c r="I56" s="436"/>
      <c r="J56" s="436"/>
      <c r="K56" s="436"/>
      <c r="L56" s="436"/>
      <c r="M56" s="436"/>
      <c r="N56" s="436"/>
      <c r="O56" s="77"/>
    </row>
    <row r="57" spans="2:15" ht="18.5" thickBot="1">
      <c r="B57" s="336" t="s">
        <v>147</v>
      </c>
      <c r="C57" s="82"/>
      <c r="D57" s="82"/>
      <c r="E57" s="82"/>
      <c r="F57" s="82"/>
      <c r="G57" s="82"/>
      <c r="H57" s="82"/>
      <c r="I57" s="82"/>
      <c r="J57" s="82"/>
      <c r="K57" s="82"/>
      <c r="L57" s="82"/>
      <c r="M57" s="81"/>
      <c r="N57" s="81"/>
      <c r="O57" s="81"/>
    </row>
    <row r="58" spans="2:15" ht="18.649999999999999" customHeight="1">
      <c r="B58" s="441" t="s">
        <v>171</v>
      </c>
      <c r="C58" s="441"/>
      <c r="D58" s="441"/>
      <c r="E58" s="441"/>
      <c r="F58" s="441"/>
      <c r="G58" s="441"/>
      <c r="H58" s="441"/>
      <c r="I58" s="441"/>
      <c r="J58" s="441"/>
      <c r="K58" s="441"/>
      <c r="L58" s="441"/>
      <c r="M58" s="441"/>
      <c r="N58" s="441"/>
    </row>
    <row r="59" spans="2:15" ht="33" customHeight="1">
      <c r="B59" s="465" t="s">
        <v>199</v>
      </c>
      <c r="C59" s="465"/>
      <c r="D59" s="465"/>
      <c r="E59" s="465"/>
      <c r="F59" s="465"/>
      <c r="G59" s="465"/>
      <c r="H59" s="465"/>
      <c r="I59" s="465"/>
      <c r="J59" s="465"/>
      <c r="K59" s="465"/>
      <c r="L59" s="465"/>
      <c r="M59" s="465"/>
      <c r="N59" s="160"/>
    </row>
    <row r="60" spans="2:15" s="46" customFormat="1" ht="18.649999999999999" customHeight="1">
      <c r="B60" s="438" t="s">
        <v>192</v>
      </c>
      <c r="C60" s="438"/>
      <c r="D60" s="438"/>
      <c r="E60" s="438"/>
      <c r="F60" s="438"/>
      <c r="G60" s="438"/>
      <c r="H60" s="438"/>
      <c r="I60" s="438"/>
      <c r="J60" s="438"/>
      <c r="K60" s="438"/>
      <c r="L60" s="438"/>
      <c r="M60" s="438"/>
      <c r="N60" s="438"/>
    </row>
    <row r="61" spans="2:15" ht="19.5" customHeight="1">
      <c r="B61" s="438" t="s">
        <v>236</v>
      </c>
      <c r="C61" s="438"/>
      <c r="D61" s="438"/>
      <c r="E61" s="438"/>
      <c r="F61" s="438"/>
      <c r="G61" s="438"/>
      <c r="H61" s="438"/>
      <c r="I61" s="438"/>
      <c r="J61" s="438"/>
      <c r="K61" s="438"/>
      <c r="L61" s="438"/>
      <c r="M61" s="438"/>
      <c r="N61" s="438"/>
    </row>
    <row r="62" spans="2:15" ht="18.5" thickBot="1">
      <c r="B62" s="336" t="s">
        <v>392</v>
      </c>
      <c r="C62" s="82"/>
      <c r="D62" s="82"/>
      <c r="E62" s="82"/>
      <c r="F62" s="82"/>
      <c r="G62" s="82"/>
      <c r="H62" s="82"/>
      <c r="I62" s="82"/>
      <c r="J62" s="82"/>
      <c r="K62" s="82"/>
      <c r="L62" s="82"/>
      <c r="M62" s="81"/>
      <c r="N62" s="81"/>
      <c r="O62" s="81"/>
    </row>
    <row r="63" spans="2:15" ht="32.25" customHeight="1">
      <c r="B63" s="440" t="s">
        <v>394</v>
      </c>
      <c r="C63" s="440"/>
      <c r="D63" s="440"/>
      <c r="E63" s="440"/>
      <c r="F63" s="440"/>
      <c r="G63" s="440"/>
      <c r="H63" s="440"/>
      <c r="I63" s="440"/>
      <c r="J63" s="440"/>
      <c r="K63" s="440"/>
      <c r="L63" s="440"/>
      <c r="M63" s="440"/>
      <c r="N63" s="440"/>
    </row>
    <row r="64" spans="2:15" ht="18" customHeight="1">
      <c r="B64" s="437" t="s">
        <v>391</v>
      </c>
      <c r="C64" s="437"/>
      <c r="D64" s="437"/>
      <c r="E64" s="437"/>
      <c r="F64" s="437"/>
      <c r="G64" s="437"/>
      <c r="H64" s="437"/>
      <c r="I64" s="437"/>
      <c r="J64" s="437"/>
      <c r="K64" s="437"/>
      <c r="L64" s="437"/>
      <c r="M64" s="437"/>
      <c r="N64" s="437"/>
    </row>
    <row r="65" spans="2:15" ht="18.5" customHeight="1">
      <c r="B65" s="325" t="s">
        <v>393</v>
      </c>
      <c r="C65" s="325"/>
      <c r="D65" s="325"/>
      <c r="E65" s="325"/>
      <c r="F65" s="325"/>
      <c r="G65" s="325"/>
      <c r="H65" s="325"/>
      <c r="I65" s="325"/>
      <c r="J65" s="325"/>
      <c r="K65" s="325"/>
      <c r="L65" s="325"/>
      <c r="M65" s="325"/>
      <c r="N65" s="325"/>
    </row>
    <row r="66" spans="2:15">
      <c r="B66" s="202"/>
      <c r="C66" s="202"/>
      <c r="D66" s="202"/>
      <c r="E66" s="202"/>
      <c r="F66" s="202"/>
      <c r="G66" s="202"/>
      <c r="H66" s="202"/>
      <c r="I66" s="202"/>
      <c r="J66" s="202"/>
      <c r="K66" s="202"/>
      <c r="L66" s="202"/>
      <c r="M66" s="202"/>
      <c r="N66" s="202"/>
    </row>
    <row r="67" spans="2:15" ht="18.5" thickBot="1">
      <c r="B67" s="336" t="s">
        <v>149</v>
      </c>
      <c r="C67" s="82"/>
      <c r="D67" s="82"/>
      <c r="E67" s="82"/>
      <c r="F67" s="82"/>
      <c r="G67" s="82"/>
      <c r="H67" s="82"/>
      <c r="I67" s="82"/>
      <c r="J67" s="82"/>
      <c r="K67" s="82"/>
      <c r="L67" s="82"/>
      <c r="M67" s="81"/>
      <c r="N67" s="81"/>
      <c r="O67" s="81"/>
    </row>
    <row r="68" spans="2:15">
      <c r="B68" s="283"/>
      <c r="C68" s="87"/>
      <c r="D68" s="77"/>
      <c r="E68" s="88"/>
      <c r="F68" s="89"/>
      <c r="G68" s="77"/>
      <c r="H68" s="123"/>
      <c r="I68" s="123"/>
      <c r="J68" s="123"/>
      <c r="K68" s="123"/>
      <c r="L68" s="123"/>
      <c r="M68" s="123"/>
      <c r="N68" s="77"/>
      <c r="O68" s="77"/>
    </row>
    <row r="69" spans="2:15" ht="18.649999999999999" customHeight="1">
      <c r="B69" s="283"/>
      <c r="C69" s="76" t="s">
        <v>232</v>
      </c>
      <c r="D69" s="76"/>
      <c r="E69" s="76"/>
      <c r="F69" s="76"/>
      <c r="G69" s="77"/>
      <c r="H69" s="77"/>
      <c r="I69" s="77"/>
      <c r="J69" s="77"/>
      <c r="K69" s="77"/>
      <c r="L69" s="77"/>
      <c r="M69" s="77"/>
      <c r="N69" s="77"/>
      <c r="O69" s="77"/>
    </row>
    <row r="70" spans="2:15" ht="18.649999999999999" customHeight="1">
      <c r="B70" s="283"/>
      <c r="C70" s="455"/>
      <c r="D70" s="455"/>
      <c r="E70" s="455"/>
      <c r="F70" s="455"/>
      <c r="G70" s="455"/>
      <c r="H70" s="455"/>
      <c r="I70" s="455"/>
      <c r="J70" s="455"/>
      <c r="K70" s="455"/>
      <c r="L70" s="455"/>
      <c r="M70" s="455"/>
      <c r="N70" s="77"/>
      <c r="O70" s="77"/>
    </row>
    <row r="71" spans="2:15" ht="18.649999999999999" customHeight="1">
      <c r="B71" s="283"/>
      <c r="C71" s="451"/>
      <c r="D71" s="451"/>
      <c r="E71" s="451"/>
      <c r="F71" s="451"/>
      <c r="G71" s="451"/>
      <c r="H71" s="451"/>
      <c r="I71" s="451"/>
      <c r="J71" s="451"/>
      <c r="K71" s="451"/>
      <c r="L71" s="451"/>
      <c r="M71" s="451"/>
      <c r="N71" s="77"/>
      <c r="O71" s="77"/>
    </row>
    <row r="72" spans="2:15" ht="18.649999999999999" customHeight="1">
      <c r="B72" s="283"/>
      <c r="C72" s="451"/>
      <c r="D72" s="451"/>
      <c r="E72" s="451"/>
      <c r="F72" s="451"/>
      <c r="G72" s="451"/>
      <c r="H72" s="451"/>
      <c r="I72" s="451"/>
      <c r="J72" s="451"/>
      <c r="K72" s="451"/>
      <c r="L72" s="451"/>
      <c r="M72" s="451"/>
      <c r="N72" s="83"/>
      <c r="O72" s="77"/>
    </row>
    <row r="73" spans="2:15" ht="18.649999999999999" customHeight="1">
      <c r="B73" s="283"/>
      <c r="C73" s="451"/>
      <c r="D73" s="451"/>
      <c r="E73" s="451"/>
      <c r="F73" s="451"/>
      <c r="G73" s="451"/>
      <c r="H73" s="451"/>
      <c r="I73" s="451"/>
      <c r="J73" s="451"/>
      <c r="K73" s="451"/>
      <c r="L73" s="451"/>
      <c r="M73" s="451"/>
      <c r="N73" s="83"/>
      <c r="O73" s="77"/>
    </row>
    <row r="74" spans="2:15" ht="18.649999999999999" customHeight="1">
      <c r="B74" s="77"/>
      <c r="C74" s="451"/>
      <c r="D74" s="451"/>
      <c r="E74" s="451"/>
      <c r="F74" s="451"/>
      <c r="G74" s="451"/>
      <c r="H74" s="451"/>
      <c r="I74" s="451"/>
      <c r="J74" s="451"/>
      <c r="K74" s="451"/>
      <c r="L74" s="451"/>
      <c r="M74" s="451"/>
      <c r="N74" s="83"/>
      <c r="O74" s="77"/>
    </row>
    <row r="75" spans="2:15" ht="15" thickBot="1">
      <c r="B75" s="77"/>
      <c r="C75" s="83"/>
      <c r="D75" s="83"/>
      <c r="E75" s="83"/>
      <c r="F75" s="83"/>
      <c r="G75" s="77"/>
      <c r="H75" s="83"/>
      <c r="I75" s="83"/>
      <c r="J75" s="83"/>
      <c r="K75" s="83"/>
      <c r="L75" s="83"/>
      <c r="M75" s="83"/>
      <c r="N75" s="83"/>
      <c r="O75" s="77"/>
    </row>
    <row r="76" spans="2:15" ht="40" customHeight="1">
      <c r="B76" s="77"/>
      <c r="C76" s="83"/>
      <c r="F76" s="452" t="s">
        <v>141</v>
      </c>
      <c r="G76" s="453"/>
      <c r="H76" s="447" t="s">
        <v>142</v>
      </c>
      <c r="I76" s="454"/>
      <c r="J76" s="447" t="s">
        <v>143</v>
      </c>
      <c r="K76" s="448"/>
      <c r="L76" s="83"/>
      <c r="M76" s="83"/>
      <c r="N76" s="83"/>
      <c r="O76" s="77"/>
    </row>
    <row r="77" spans="2:15" ht="33" customHeight="1">
      <c r="B77" s="77"/>
      <c r="C77" s="83"/>
      <c r="E77" s="159" t="s">
        <v>201</v>
      </c>
      <c r="F77" s="456" t="s">
        <v>208</v>
      </c>
      <c r="G77" s="457"/>
      <c r="H77" s="458" t="s">
        <v>209</v>
      </c>
      <c r="I77" s="457"/>
      <c r="J77" s="459" t="s">
        <v>210</v>
      </c>
      <c r="K77" s="460"/>
      <c r="L77" s="83"/>
      <c r="M77" s="83"/>
      <c r="N77" s="83"/>
      <c r="O77" s="77"/>
    </row>
    <row r="78" spans="2:15" ht="33" customHeight="1" thickBot="1">
      <c r="B78" s="77"/>
      <c r="C78" s="83"/>
      <c r="F78" s="444"/>
      <c r="G78" s="445"/>
      <c r="H78" s="446"/>
      <c r="I78" s="445"/>
      <c r="J78" s="449"/>
      <c r="K78" s="450"/>
      <c r="L78" s="83"/>
      <c r="M78" s="83"/>
      <c r="N78" s="83"/>
      <c r="O78" s="77"/>
    </row>
    <row r="79" spans="2:15" ht="15.65" customHeight="1"/>
    <row r="80" spans="2:15">
      <c r="B80" s="20"/>
      <c r="C80" s="79" t="s">
        <v>224</v>
      </c>
      <c r="D80" s="90"/>
      <c r="E80" s="90"/>
      <c r="F80" s="90"/>
      <c r="G80" s="90"/>
      <c r="H80" s="90"/>
      <c r="I80" s="90"/>
      <c r="J80" s="90"/>
      <c r="K80" s="90"/>
      <c r="L80" s="90"/>
      <c r="M80" s="20"/>
      <c r="N80" s="20"/>
      <c r="O80" s="20"/>
    </row>
    <row r="81" spans="1:15">
      <c r="B81" s="20"/>
      <c r="C81" s="79"/>
      <c r="D81" s="90"/>
      <c r="E81" s="90"/>
      <c r="F81" s="90"/>
      <c r="G81" s="90"/>
      <c r="H81" s="90"/>
      <c r="I81" s="90"/>
      <c r="J81" s="90"/>
      <c r="K81" s="90"/>
      <c r="L81" s="90"/>
      <c r="M81" s="20"/>
      <c r="N81" s="20"/>
      <c r="O81" s="20"/>
    </row>
    <row r="82" spans="1:15">
      <c r="B82" s="20"/>
      <c r="C82" s="79"/>
      <c r="D82" s="90"/>
      <c r="E82" s="90"/>
      <c r="F82" s="90"/>
      <c r="G82" s="90"/>
      <c r="H82" s="90"/>
      <c r="I82" s="90"/>
      <c r="J82" s="90"/>
      <c r="K82" s="90"/>
      <c r="L82" s="90"/>
      <c r="M82" s="20"/>
      <c r="N82" s="20"/>
      <c r="O82" s="20"/>
    </row>
    <row r="83" spans="1:15" ht="14.5" customHeight="1">
      <c r="B83" s="20"/>
      <c r="C83" s="79"/>
      <c r="D83" s="471" t="s">
        <v>144</v>
      </c>
      <c r="E83" s="471"/>
      <c r="F83" s="471"/>
      <c r="G83" s="472"/>
      <c r="H83" s="47"/>
      <c r="I83" s="107" t="s">
        <v>111</v>
      </c>
      <c r="J83" s="90"/>
      <c r="K83" s="90"/>
      <c r="L83" s="90"/>
      <c r="M83" s="20"/>
      <c r="N83" s="20"/>
      <c r="O83" s="20"/>
    </row>
    <row r="84" spans="1:15">
      <c r="B84" s="20"/>
      <c r="C84" s="79"/>
      <c r="D84" s="90"/>
      <c r="E84" s="321"/>
      <c r="F84" s="321"/>
      <c r="G84" s="321"/>
      <c r="H84" s="90"/>
      <c r="I84" s="90"/>
      <c r="J84" s="90"/>
      <c r="K84" s="90"/>
      <c r="L84" s="90"/>
      <c r="M84" s="20"/>
      <c r="N84" s="20"/>
      <c r="O84" s="20"/>
    </row>
    <row r="85" spans="1:15">
      <c r="B85" s="84"/>
      <c r="C85" s="84"/>
      <c r="D85" s="84"/>
      <c r="E85" s="84"/>
      <c r="F85" s="84"/>
      <c r="G85" s="84"/>
      <c r="H85" s="84"/>
      <c r="I85" s="84"/>
      <c r="J85" s="84"/>
      <c r="K85" s="84"/>
      <c r="L85" s="84"/>
      <c r="M85" s="85"/>
      <c r="N85" s="84"/>
      <c r="O85" s="84"/>
    </row>
    <row r="86" spans="1:15">
      <c r="A86" s="92" t="str">
        <f>"Application Version: " &amp; Development!$C$3</f>
        <v>Application Version: 2.0</v>
      </c>
      <c r="C86" s="91"/>
      <c r="D86" s="126"/>
      <c r="E86" s="20"/>
      <c r="F86" s="20"/>
      <c r="G86" s="20"/>
      <c r="H86" s="20"/>
      <c r="I86" s="20"/>
      <c r="J86" s="20"/>
      <c r="K86" s="20"/>
      <c r="L86" s="20"/>
      <c r="M86" s="93" t="s">
        <v>28</v>
      </c>
      <c r="N86" s="92" t="str">
        <f>Development!C5</f>
        <v>4.01.2024</v>
      </c>
      <c r="O86" s="20"/>
    </row>
    <row r="87" spans="1:15" hidden="1">
      <c r="B87" s="20"/>
      <c r="C87" s="20"/>
      <c r="D87" s="20"/>
      <c r="E87" s="20"/>
      <c r="F87" s="20"/>
      <c r="G87" s="20"/>
      <c r="H87" s="20"/>
      <c r="I87" s="20"/>
      <c r="J87" s="20"/>
      <c r="K87" s="20"/>
      <c r="L87" s="20"/>
      <c r="M87" s="20"/>
      <c r="N87" s="20"/>
      <c r="O87" s="20"/>
    </row>
    <row r="88" spans="1:15" hidden="1"/>
    <row r="96" spans="1:15" ht="14.5" customHeight="1"/>
    <row r="97" ht="14.5" customHeight="1"/>
    <row r="98" ht="14.5" customHeight="1"/>
    <row r="99" ht="14.5" customHeight="1"/>
    <row r="100" ht="14.5" customHeight="1"/>
    <row r="108" ht="14.5" customHeight="1"/>
    <row r="109" ht="14.5" customHeight="1"/>
    <row r="110" ht="14.5" customHeight="1"/>
    <row r="111" ht="14.5" customHeight="1"/>
    <row r="112" ht="14.5" customHeight="1"/>
    <row r="113" ht="14.5" customHeight="1"/>
  </sheetData>
  <sheetProtection algorithmName="SHA-512" hashValue="K+i49e4GHQ96IBVGZvhmTprr5fxIMMHuYDorxhCFpgWRiBOZzEm7qv9CoTMAqnSvbYsAqVOdpHzyfy/g2zFCMQ==" saltValue="8AQfD8rcDD4+Ht+U9cex2g==" spinCount="100000" sheet="1" objects="1" scenarios="1"/>
  <mergeCells count="47">
    <mergeCell ref="C70:M70"/>
    <mergeCell ref="B36:G36"/>
    <mergeCell ref="B42:G42"/>
    <mergeCell ref="B1:I1"/>
    <mergeCell ref="A3:O3"/>
    <mergeCell ref="B5:N5"/>
    <mergeCell ref="B6:N6"/>
    <mergeCell ref="B7:N7"/>
    <mergeCell ref="B8:N8"/>
    <mergeCell ref="B9:N9"/>
    <mergeCell ref="B10:N10"/>
    <mergeCell ref="B11:N11"/>
    <mergeCell ref="B12:N12"/>
    <mergeCell ref="B13:N13"/>
    <mergeCell ref="B14:N14"/>
    <mergeCell ref="B45:XFD45"/>
    <mergeCell ref="D83:G83"/>
    <mergeCell ref="F77:G77"/>
    <mergeCell ref="H77:I77"/>
    <mergeCell ref="J77:K77"/>
    <mergeCell ref="C71:M71"/>
    <mergeCell ref="C72:M72"/>
    <mergeCell ref="C73:M73"/>
    <mergeCell ref="C74:M74"/>
    <mergeCell ref="F76:G76"/>
    <mergeCell ref="H76:I76"/>
    <mergeCell ref="J76:K76"/>
    <mergeCell ref="F78:G78"/>
    <mergeCell ref="H78:I78"/>
    <mergeCell ref="J78:K78"/>
    <mergeCell ref="B46:N46"/>
    <mergeCell ref="B47:N47"/>
    <mergeCell ref="B48:N48"/>
    <mergeCell ref="B49:N49"/>
    <mergeCell ref="B50:N50"/>
    <mergeCell ref="B51:N51"/>
    <mergeCell ref="B52:N52"/>
    <mergeCell ref="B53:N53"/>
    <mergeCell ref="B54:N54"/>
    <mergeCell ref="B55:N55"/>
    <mergeCell ref="B56:N56"/>
    <mergeCell ref="B58:N58"/>
    <mergeCell ref="B63:N63"/>
    <mergeCell ref="B64:N64"/>
    <mergeCell ref="B59:M59"/>
    <mergeCell ref="B60:N60"/>
    <mergeCell ref="B61:N61"/>
  </mergeCells>
  <pageMargins left="0.7" right="0.7" top="0.75" bottom="0.75" header="0.3" footer="0.3"/>
  <pageSetup scale="52"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1</xdr:col>
                    <xdr:colOff>374650</xdr:colOff>
                    <xdr:row>31</xdr:row>
                    <xdr:rowOff>215900</xdr:rowOff>
                  </from>
                  <to>
                    <xdr:col>6</xdr:col>
                    <xdr:colOff>95250</xdr:colOff>
                    <xdr:row>33</xdr:row>
                    <xdr:rowOff>69850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374650</xdr:colOff>
                    <xdr:row>31</xdr:row>
                    <xdr:rowOff>38100</xdr:rowOff>
                  </from>
                  <to>
                    <xdr:col>5</xdr:col>
                    <xdr:colOff>781050</xdr:colOff>
                    <xdr:row>32</xdr:row>
                    <xdr:rowOff>6350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xdr:col>
                    <xdr:colOff>374650</xdr:colOff>
                    <xdr:row>29</xdr:row>
                    <xdr:rowOff>38100</xdr:rowOff>
                  </from>
                  <to>
                    <xdr:col>5</xdr:col>
                    <xdr:colOff>933450</xdr:colOff>
                    <xdr:row>30</xdr:row>
                    <xdr:rowOff>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xdr:col>
                    <xdr:colOff>374650</xdr:colOff>
                    <xdr:row>30</xdr:row>
                    <xdr:rowOff>31750</xdr:rowOff>
                  </from>
                  <to>
                    <xdr:col>5</xdr:col>
                    <xdr:colOff>933450</xdr:colOff>
                    <xdr:row>31</xdr:row>
                    <xdr:rowOff>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sizeWithCells="1">
                  <from>
                    <xdr:col>1</xdr:col>
                    <xdr:colOff>381000</xdr:colOff>
                    <xdr:row>17</xdr:row>
                    <xdr:rowOff>31750</xdr:rowOff>
                  </from>
                  <to>
                    <xdr:col>4</xdr:col>
                    <xdr:colOff>374650</xdr:colOff>
                    <xdr:row>18</xdr:row>
                    <xdr:rowOff>76200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sizeWithCells="1">
                  <from>
                    <xdr:col>1</xdr:col>
                    <xdr:colOff>381000</xdr:colOff>
                    <xdr:row>17</xdr:row>
                    <xdr:rowOff>317500</xdr:rowOff>
                  </from>
                  <to>
                    <xdr:col>3</xdr:col>
                    <xdr:colOff>279400</xdr:colOff>
                    <xdr:row>19</xdr:row>
                    <xdr:rowOff>76200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sizeWithCells="1">
                  <from>
                    <xdr:col>1</xdr:col>
                    <xdr:colOff>381000</xdr:colOff>
                    <xdr:row>18</xdr:row>
                    <xdr:rowOff>336550</xdr:rowOff>
                  </from>
                  <to>
                    <xdr:col>3</xdr:col>
                    <xdr:colOff>279400</xdr:colOff>
                    <xdr:row>20</xdr:row>
                    <xdr:rowOff>76200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sizeWithCells="1">
                  <from>
                    <xdr:col>1</xdr:col>
                    <xdr:colOff>381000</xdr:colOff>
                    <xdr:row>20</xdr:row>
                    <xdr:rowOff>44450</xdr:rowOff>
                  </from>
                  <to>
                    <xdr:col>5</xdr:col>
                    <xdr:colOff>355600</xdr:colOff>
                    <xdr:row>21</xdr:row>
                    <xdr:rowOff>76200</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sizeWithCells="1">
                  <from>
                    <xdr:col>1</xdr:col>
                    <xdr:colOff>381000</xdr:colOff>
                    <xdr:row>21</xdr:row>
                    <xdr:rowOff>31750</xdr:rowOff>
                  </from>
                  <to>
                    <xdr:col>3</xdr:col>
                    <xdr:colOff>279400</xdr:colOff>
                    <xdr:row>22</xdr:row>
                    <xdr:rowOff>50800</xdr:rowOff>
                  </to>
                </anchor>
              </controlPr>
            </control>
          </mc:Choice>
        </mc:AlternateContent>
        <mc:AlternateContent xmlns:mc="http://schemas.openxmlformats.org/markup-compatibility/2006">
          <mc:Choice Requires="x14">
            <control shapeId="23562" r:id="rId13" name="Check Box 10">
              <controlPr locked="0" defaultSize="0" autoFill="0" autoLine="0" autoPict="0">
                <anchor moveWithCells="1" sizeWithCells="1">
                  <from>
                    <xdr:col>1</xdr:col>
                    <xdr:colOff>381000</xdr:colOff>
                    <xdr:row>22</xdr:row>
                    <xdr:rowOff>31750</xdr:rowOff>
                  </from>
                  <to>
                    <xdr:col>3</xdr:col>
                    <xdr:colOff>298450</xdr:colOff>
                    <xdr:row>23</xdr:row>
                    <xdr:rowOff>0</xdr:rowOff>
                  </to>
                </anchor>
              </controlPr>
            </control>
          </mc:Choice>
        </mc:AlternateContent>
        <mc:AlternateContent xmlns:mc="http://schemas.openxmlformats.org/markup-compatibility/2006">
          <mc:Choice Requires="x14">
            <control shapeId="23563" r:id="rId14" name="Check Box 11">
              <controlPr locked="0" defaultSize="0" autoFill="0" autoLine="0" autoPict="0">
                <anchor moveWithCells="1" sizeWithCells="1">
                  <from>
                    <xdr:col>1</xdr:col>
                    <xdr:colOff>381000</xdr:colOff>
                    <xdr:row>23</xdr:row>
                    <xdr:rowOff>0</xdr:rowOff>
                  </from>
                  <to>
                    <xdr:col>3</xdr:col>
                    <xdr:colOff>279400</xdr:colOff>
                    <xdr:row>24</xdr:row>
                    <xdr:rowOff>50800</xdr:rowOff>
                  </to>
                </anchor>
              </controlPr>
            </control>
          </mc:Choice>
        </mc:AlternateContent>
        <mc:AlternateContent xmlns:mc="http://schemas.openxmlformats.org/markup-compatibility/2006">
          <mc:Choice Requires="x14">
            <control shapeId="23564" r:id="rId15" name="Check Box 12">
              <controlPr locked="0" defaultSize="0" autoFill="0" autoLine="0" autoPict="0">
                <anchor moveWithCells="1" sizeWithCells="1">
                  <from>
                    <xdr:col>1</xdr:col>
                    <xdr:colOff>381000</xdr:colOff>
                    <xdr:row>24</xdr:row>
                    <xdr:rowOff>31750</xdr:rowOff>
                  </from>
                  <to>
                    <xdr:col>3</xdr:col>
                    <xdr:colOff>279400</xdr:colOff>
                    <xdr:row>25</xdr:row>
                    <xdr:rowOff>50800</xdr:rowOff>
                  </to>
                </anchor>
              </controlPr>
            </control>
          </mc:Choice>
        </mc:AlternateContent>
        <mc:AlternateContent xmlns:mc="http://schemas.openxmlformats.org/markup-compatibility/2006">
          <mc:Choice Requires="x14">
            <control shapeId="23565" r:id="rId16" name="Check Box 13">
              <controlPr locked="0" defaultSize="0" autoFill="0" autoLine="0" autoPict="0">
                <anchor moveWithCells="1" sizeWithCells="1">
                  <from>
                    <xdr:col>1</xdr:col>
                    <xdr:colOff>381000</xdr:colOff>
                    <xdr:row>25</xdr:row>
                    <xdr:rowOff>38100</xdr:rowOff>
                  </from>
                  <to>
                    <xdr:col>3</xdr:col>
                    <xdr:colOff>279400</xdr:colOff>
                    <xdr:row>26</xdr:row>
                    <xdr:rowOff>69850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sizeWithCells="1">
                  <from>
                    <xdr:col>1</xdr:col>
                    <xdr:colOff>374650</xdr:colOff>
                    <xdr:row>33</xdr:row>
                    <xdr:rowOff>0</xdr:rowOff>
                  </from>
                  <to>
                    <xdr:col>4</xdr:col>
                    <xdr:colOff>361950</xdr:colOff>
                    <xdr:row>33</xdr:row>
                    <xdr:rowOff>222250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1</xdr:col>
                    <xdr:colOff>374650</xdr:colOff>
                    <xdr:row>34</xdr:row>
                    <xdr:rowOff>12700</xdr:rowOff>
                  </from>
                  <to>
                    <xdr:col>5</xdr:col>
                    <xdr:colOff>311150</xdr:colOff>
                    <xdr:row>35</xdr:row>
                    <xdr:rowOff>31750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1</xdr:col>
                    <xdr:colOff>381000</xdr:colOff>
                    <xdr:row>37</xdr:row>
                    <xdr:rowOff>12700</xdr:rowOff>
                  </from>
                  <to>
                    <xdr:col>5</xdr:col>
                    <xdr:colOff>781050</xdr:colOff>
                    <xdr:row>38</xdr:row>
                    <xdr:rowOff>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1</xdr:col>
                    <xdr:colOff>381000</xdr:colOff>
                    <xdr:row>36</xdr:row>
                    <xdr:rowOff>12700</xdr:rowOff>
                  </from>
                  <to>
                    <xdr:col>5</xdr:col>
                    <xdr:colOff>781050</xdr:colOff>
                    <xdr:row>37</xdr:row>
                    <xdr:rowOff>0</xdr:rowOff>
                  </to>
                </anchor>
              </controlPr>
            </control>
          </mc:Choice>
        </mc:AlternateContent>
        <mc:AlternateContent xmlns:mc="http://schemas.openxmlformats.org/markup-compatibility/2006">
          <mc:Choice Requires="x14">
            <control shapeId="23570" r:id="rId21" name="Check Box 18">
              <controlPr locked="0" defaultSize="0" autoFill="0" autoLine="0" autoPict="0">
                <anchor moveWithCells="1" sizeWithCells="1">
                  <from>
                    <xdr:col>1</xdr:col>
                    <xdr:colOff>381000</xdr:colOff>
                    <xdr:row>38</xdr:row>
                    <xdr:rowOff>0</xdr:rowOff>
                  </from>
                  <to>
                    <xdr:col>3</xdr:col>
                    <xdr:colOff>279400</xdr:colOff>
                    <xdr:row>39</xdr:row>
                    <xdr:rowOff>38100</xdr:rowOff>
                  </to>
                </anchor>
              </controlPr>
            </control>
          </mc:Choice>
        </mc:AlternateContent>
        <mc:AlternateContent xmlns:mc="http://schemas.openxmlformats.org/markup-compatibility/2006">
          <mc:Choice Requires="x14">
            <control shapeId="23571" r:id="rId22" name="Check Box 19">
              <controlPr locked="0" defaultSize="0" autoFill="0" autoLine="0" autoPict="0">
                <anchor moveWithCells="1" sizeWithCells="1">
                  <from>
                    <xdr:col>1</xdr:col>
                    <xdr:colOff>381000</xdr:colOff>
                    <xdr:row>39</xdr:row>
                    <xdr:rowOff>0</xdr:rowOff>
                  </from>
                  <to>
                    <xdr:col>3</xdr:col>
                    <xdr:colOff>279400</xdr:colOff>
                    <xdr:row>40</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D664B-47DA-4A1D-B5B9-67ABA545475F}">
  <sheetPr codeName="Sheet15"/>
  <dimension ref="A1:H51"/>
  <sheetViews>
    <sheetView showGridLines="0" zoomScale="72" zoomScaleNormal="47" workbookViewId="0">
      <selection activeCell="A17" sqref="A17:XFD20"/>
    </sheetView>
  </sheetViews>
  <sheetFormatPr defaultColWidth="0" defaultRowHeight="14.5" customHeight="1" zeroHeight="1"/>
  <cols>
    <col min="1" max="1" width="2.1796875" customWidth="1"/>
    <col min="2" max="2" width="13.54296875" customWidth="1"/>
    <col min="3" max="3" width="50.54296875" customWidth="1"/>
    <col min="4" max="4" width="10.81640625" customWidth="1"/>
    <col min="5" max="5" width="14" customWidth="1"/>
    <col min="6" max="6" width="26.453125" customWidth="1"/>
    <col min="7" max="7" width="30.453125" style="108" customWidth="1"/>
    <col min="8" max="8" width="3.1796875" customWidth="1"/>
    <col min="9" max="16384" width="8.81640625" hidden="1"/>
  </cols>
  <sheetData>
    <row r="1" spans="1:8" ht="59.5" customHeight="1">
      <c r="A1" s="262"/>
      <c r="B1" s="466" t="str">
        <f>Development!B1</f>
        <v>2024 Commercial Efficiency Program</v>
      </c>
      <c r="C1" s="466"/>
      <c r="D1" s="466"/>
      <c r="E1" s="466"/>
      <c r="F1" s="269"/>
      <c r="G1" s="271"/>
      <c r="H1" s="279"/>
    </row>
    <row r="2" spans="1:8" ht="59.5" customHeight="1" thickBot="1">
      <c r="A2" s="287" t="str">
        <f>'HP &amp; VRF-Eligibility&amp;Rebate'!A2</f>
        <v>Heat Pump &amp; VRF Eligibility Requirements &amp; Rebate</v>
      </c>
      <c r="B2" s="287"/>
      <c r="C2" s="287"/>
      <c r="D2" s="287"/>
      <c r="E2" s="287"/>
      <c r="F2" s="287"/>
      <c r="G2" s="306"/>
      <c r="H2" s="294"/>
    </row>
    <row r="3" spans="1:8" ht="15" thickTop="1">
      <c r="A3" s="167"/>
      <c r="B3" s="167"/>
      <c r="C3" s="167"/>
      <c r="D3" s="167"/>
      <c r="E3" s="167"/>
      <c r="F3" s="167"/>
      <c r="G3" s="295"/>
      <c r="H3" s="167"/>
    </row>
    <row r="4" spans="1:8" ht="18.5" thickBot="1">
      <c r="B4" s="278" t="s">
        <v>132</v>
      </c>
      <c r="C4" s="95"/>
      <c r="D4" s="96"/>
      <c r="E4" s="95"/>
      <c r="F4" s="95"/>
      <c r="G4" s="97"/>
    </row>
    <row r="5" spans="1:8" ht="24" customHeight="1">
      <c r="B5" s="284" t="s">
        <v>133</v>
      </c>
      <c r="C5" s="78"/>
      <c r="D5" s="99" t="s">
        <v>134</v>
      </c>
      <c r="E5" s="100"/>
      <c r="F5" s="78"/>
      <c r="G5" s="99" t="s">
        <v>135</v>
      </c>
    </row>
    <row r="6" spans="1:8" ht="18.649999999999999" customHeight="1">
      <c r="B6" s="285"/>
      <c r="C6" s="46"/>
      <c r="D6" s="1" t="s">
        <v>138</v>
      </c>
      <c r="E6" s="46"/>
      <c r="F6" s="46"/>
      <c r="G6" s="19" t="s">
        <v>137</v>
      </c>
    </row>
    <row r="7" spans="1:8" ht="18.649999999999999" customHeight="1">
      <c r="B7" s="285"/>
      <c r="C7" s="46"/>
      <c r="D7" s="1" t="s">
        <v>138</v>
      </c>
      <c r="E7" s="46"/>
      <c r="F7" s="46"/>
      <c r="G7" s="19" t="s">
        <v>137</v>
      </c>
    </row>
    <row r="8" spans="1:8" ht="18.649999999999999" customHeight="1">
      <c r="B8" s="285"/>
      <c r="C8" s="46"/>
      <c r="D8" s="1" t="s">
        <v>248</v>
      </c>
      <c r="E8" s="46"/>
      <c r="F8" s="46"/>
      <c r="G8" s="19" t="s">
        <v>137</v>
      </c>
    </row>
    <row r="9" spans="1:8" ht="18.649999999999999" customHeight="1">
      <c r="B9" s="285"/>
      <c r="C9" s="46"/>
      <c r="D9" s="1" t="s">
        <v>138</v>
      </c>
      <c r="E9" s="46"/>
      <c r="F9" s="46"/>
      <c r="G9" s="19" t="s">
        <v>137</v>
      </c>
    </row>
    <row r="10" spans="1:8" ht="18.649999999999999" customHeight="1">
      <c r="B10" s="285"/>
      <c r="C10" s="1"/>
      <c r="D10" s="16" t="s">
        <v>138</v>
      </c>
      <c r="E10" s="16"/>
      <c r="F10" s="46"/>
      <c r="G10" s="19" t="s">
        <v>137</v>
      </c>
    </row>
    <row r="11" spans="1:8" ht="18.649999999999999" customHeight="1">
      <c r="B11" s="285"/>
      <c r="C11" s="46"/>
      <c r="D11" s="1" t="s">
        <v>139</v>
      </c>
      <c r="E11" s="16"/>
      <c r="F11" s="46"/>
      <c r="G11" s="19" t="s">
        <v>137</v>
      </c>
    </row>
    <row r="12" spans="1:8" ht="18.649999999999999" customHeight="1">
      <c r="B12" s="285"/>
      <c r="C12" s="46"/>
      <c r="D12" s="1" t="s">
        <v>138</v>
      </c>
      <c r="E12" s="46"/>
      <c r="F12" s="46"/>
      <c r="G12" s="19" t="s">
        <v>137</v>
      </c>
    </row>
    <row r="13" spans="1:8" ht="18.649999999999999" customHeight="1">
      <c r="B13" s="285"/>
      <c r="C13" s="46"/>
      <c r="D13" s="1" t="s">
        <v>138</v>
      </c>
      <c r="E13" s="46"/>
      <c r="F13" s="46"/>
      <c r="G13" s="94" t="s">
        <v>140</v>
      </c>
    </row>
    <row r="14" spans="1:8" ht="18.649999999999999" customHeight="1">
      <c r="B14" s="286"/>
      <c r="C14" s="102"/>
      <c r="D14" s="1" t="s">
        <v>138</v>
      </c>
      <c r="E14" s="103"/>
      <c r="F14" s="102"/>
      <c r="G14" s="94" t="s">
        <v>140</v>
      </c>
    </row>
    <row r="15" spans="1:8" ht="18.649999999999999" customHeight="1">
      <c r="B15" s="286"/>
      <c r="C15" s="102"/>
      <c r="D15" s="16" t="s">
        <v>139</v>
      </c>
      <c r="E15" s="103"/>
      <c r="F15" s="102"/>
      <c r="G15" s="94" t="s">
        <v>140</v>
      </c>
    </row>
    <row r="16" spans="1:8">
      <c r="B16" s="286"/>
      <c r="C16" s="102"/>
      <c r="D16" s="94"/>
      <c r="E16" s="102"/>
      <c r="F16" s="1"/>
      <c r="G16" s="94"/>
    </row>
    <row r="17" spans="2:7" ht="18.5" thickBot="1">
      <c r="B17" s="278" t="s">
        <v>457</v>
      </c>
      <c r="C17" s="95"/>
      <c r="D17" s="96"/>
      <c r="E17" s="95"/>
      <c r="F17" s="95"/>
      <c r="G17" s="97"/>
    </row>
    <row r="18" spans="2:7" ht="25" customHeight="1">
      <c r="B18" s="284" t="s">
        <v>133</v>
      </c>
      <c r="C18" s="78"/>
      <c r="D18" s="99" t="s">
        <v>134</v>
      </c>
      <c r="E18" s="106"/>
      <c r="F18" s="78"/>
      <c r="G18" s="99" t="s">
        <v>135</v>
      </c>
    </row>
    <row r="19" spans="2:7" ht="18">
      <c r="B19" s="297"/>
      <c r="C19" s="78"/>
      <c r="D19" s="94" t="s">
        <v>138</v>
      </c>
      <c r="E19" s="106"/>
      <c r="F19" s="78"/>
      <c r="G19" s="94" t="s">
        <v>137</v>
      </c>
    </row>
    <row r="20" spans="2:7" ht="18">
      <c r="B20" s="297"/>
      <c r="C20" s="78"/>
      <c r="D20" s="94" t="s">
        <v>138</v>
      </c>
      <c r="E20" s="106"/>
      <c r="F20" s="78"/>
      <c r="G20" s="94" t="s">
        <v>137</v>
      </c>
    </row>
    <row r="21" spans="2:7" ht="18.5" thickBot="1">
      <c r="B21" s="278" t="s">
        <v>456</v>
      </c>
      <c r="C21" s="95"/>
      <c r="D21" s="95"/>
      <c r="E21" s="95"/>
      <c r="F21" s="95"/>
      <c r="G21" s="95"/>
    </row>
    <row r="22" spans="2:7" ht="18">
      <c r="B22" s="98" t="s">
        <v>133</v>
      </c>
      <c r="C22" s="78"/>
      <c r="D22" s="99" t="s">
        <v>134</v>
      </c>
      <c r="E22" s="106"/>
      <c r="F22" s="78"/>
      <c r="G22" s="99" t="s">
        <v>135</v>
      </c>
    </row>
    <row r="23" spans="2:7" ht="18">
      <c r="B23" s="105"/>
      <c r="C23" s="78"/>
      <c r="D23" s="94" t="s">
        <v>138</v>
      </c>
      <c r="E23" s="106"/>
      <c r="F23" s="78"/>
      <c r="G23" s="94" t="s">
        <v>137</v>
      </c>
    </row>
    <row r="24" spans="2:7">
      <c r="B24" s="105"/>
      <c r="C24" s="78"/>
    </row>
    <row r="25" spans="2:7" ht="17.149999999999999" customHeight="1">
      <c r="B25" s="105"/>
      <c r="C25" s="78"/>
      <c r="D25" s="94" t="s">
        <v>138</v>
      </c>
      <c r="E25" s="106"/>
      <c r="F25" s="78"/>
      <c r="G25" s="94" t="s">
        <v>137</v>
      </c>
    </row>
    <row r="26" spans="2:7" ht="17.149999999999999" customHeight="1">
      <c r="B26" s="105"/>
      <c r="C26" s="78"/>
      <c r="D26" s="94"/>
      <c r="E26" s="106"/>
      <c r="F26" s="78"/>
      <c r="G26" s="94"/>
    </row>
    <row r="27" spans="2:7" ht="19.5" customHeight="1">
      <c r="B27" s="462" t="s">
        <v>145</v>
      </c>
      <c r="C27" s="462"/>
      <c r="D27" s="462"/>
      <c r="E27" s="462"/>
      <c r="F27" s="462"/>
      <c r="G27" s="462"/>
    </row>
    <row r="28" spans="2:7" ht="21" customHeight="1">
      <c r="B28" s="468" t="s">
        <v>144</v>
      </c>
      <c r="C28" s="469"/>
      <c r="D28" s="47"/>
      <c r="E28" s="107" t="s">
        <v>111</v>
      </c>
      <c r="F28" s="102"/>
      <c r="G28" s="104"/>
    </row>
    <row r="29" spans="2:7" s="1" customFormat="1" ht="18" customHeight="1">
      <c r="D29" s="94"/>
      <c r="G29" s="19"/>
    </row>
    <row r="30" spans="2:7" ht="18.649999999999999" customHeight="1">
      <c r="B30" s="470"/>
      <c r="C30" s="470"/>
      <c r="D30" s="470"/>
      <c r="E30" s="470"/>
      <c r="F30" s="470"/>
      <c r="G30" s="470"/>
    </row>
    <row r="31" spans="2:7" s="1" customFormat="1" ht="18" customHeight="1">
      <c r="D31" s="16"/>
      <c r="E31" s="16"/>
      <c r="G31" s="19"/>
    </row>
    <row r="32" spans="2:7" s="1" customFormat="1" ht="18" customHeight="1">
      <c r="D32" s="16"/>
      <c r="E32" s="16"/>
      <c r="G32" s="19"/>
    </row>
    <row r="33" spans="2:7" s="1" customFormat="1" ht="18.649999999999999" customHeight="1">
      <c r="B33" s="110"/>
      <c r="C33" s="46"/>
      <c r="E33" s="46"/>
      <c r="F33" s="46"/>
      <c r="G33" s="19"/>
    </row>
    <row r="34" spans="2:7" s="1" customFormat="1" ht="18.649999999999999" customHeight="1">
      <c r="B34" s="110"/>
      <c r="C34" s="46"/>
      <c r="E34" s="46"/>
      <c r="F34" s="46"/>
      <c r="G34" s="19"/>
    </row>
    <row r="35" spans="2:7" s="1" customFormat="1" ht="18.75" customHeight="1">
      <c r="B35" s="110"/>
      <c r="C35" s="46"/>
      <c r="E35" s="46"/>
      <c r="F35" s="46"/>
      <c r="G35" s="19"/>
    </row>
    <row r="36" spans="2:7" s="1" customFormat="1" ht="30.65" customHeight="1">
      <c r="G36" s="19"/>
    </row>
    <row r="37" spans="2:7">
      <c r="B37" s="78"/>
      <c r="C37" s="78"/>
      <c r="D37" s="94"/>
      <c r="E37" s="78"/>
      <c r="F37" s="78"/>
      <c r="G37" s="94"/>
    </row>
    <row r="38" spans="2:7" ht="21" customHeight="1">
      <c r="F38" s="78"/>
      <c r="G38" s="94"/>
    </row>
    <row r="39" spans="2:7" ht="22" customHeight="1">
      <c r="B39" s="108"/>
      <c r="C39" s="108"/>
      <c r="D39" s="109"/>
      <c r="E39" s="108"/>
      <c r="F39" s="108"/>
      <c r="G39" s="109"/>
    </row>
    <row r="40" spans="2:7">
      <c r="B40" s="139" t="s">
        <v>27</v>
      </c>
      <c r="C40" s="155" t="str">
        <f>Development!C3</f>
        <v>2.0</v>
      </c>
      <c r="D40" s="138"/>
      <c r="E40" s="138"/>
      <c r="F40" s="143" t="s">
        <v>28</v>
      </c>
      <c r="G40" s="296" t="str">
        <f>Development!C5</f>
        <v>4.01.2024</v>
      </c>
    </row>
    <row r="41" spans="2:7" ht="20.149999999999999" hidden="1" customHeight="1"/>
    <row r="49" ht="14.5" customHeight="1"/>
    <row r="50" ht="14.5" customHeight="1"/>
    <row r="51" ht="14.5" customHeight="1"/>
  </sheetData>
  <mergeCells count="4">
    <mergeCell ref="B1:E1"/>
    <mergeCell ref="B30:G30"/>
    <mergeCell ref="B27:G27"/>
    <mergeCell ref="B28:C28"/>
  </mergeCells>
  <pageMargins left="6.145833333333333E-3" right="0.7" top="1.2291666666666666E-2" bottom="0.75" header="0.3" footer="0.3"/>
  <pageSetup scale="59"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8"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36867" r:id="rId4" name="Check Box 3">
              <controlPr defaultSize="0" autoFill="0" autoLine="0" autoPict="0">
                <anchor moveWithCells="1">
                  <from>
                    <xdr:col>1</xdr:col>
                    <xdr:colOff>374650</xdr:colOff>
                    <xdr:row>18</xdr:row>
                    <xdr:rowOff>38100</xdr:rowOff>
                  </from>
                  <to>
                    <xdr:col>3</xdr:col>
                    <xdr:colOff>0</xdr:colOff>
                    <xdr:row>19</xdr:row>
                    <xdr:rowOff>0</xdr:rowOff>
                  </to>
                </anchor>
              </controlPr>
            </control>
          </mc:Choice>
        </mc:AlternateContent>
        <mc:AlternateContent xmlns:mc="http://schemas.openxmlformats.org/markup-compatibility/2006">
          <mc:Choice Requires="x14">
            <control shapeId="36868" r:id="rId5" name="Check Box 4">
              <controlPr defaultSize="0" autoFill="0" autoLine="0" autoPict="0">
                <anchor moveWithCells="1">
                  <from>
                    <xdr:col>1</xdr:col>
                    <xdr:colOff>374650</xdr:colOff>
                    <xdr:row>19</xdr:row>
                    <xdr:rowOff>31750</xdr:rowOff>
                  </from>
                  <to>
                    <xdr:col>3</xdr:col>
                    <xdr:colOff>0</xdr:colOff>
                    <xdr:row>20</xdr:row>
                    <xdr:rowOff>0</xdr:rowOff>
                  </to>
                </anchor>
              </controlPr>
            </control>
          </mc:Choice>
        </mc:AlternateContent>
        <mc:AlternateContent xmlns:mc="http://schemas.openxmlformats.org/markup-compatibility/2006">
          <mc:Choice Requires="x14">
            <control shapeId="36869" r:id="rId6" name="Check Box 5">
              <controlPr locked="0" defaultSize="0" autoFill="0" autoLine="0" autoPict="0">
                <anchor moveWithCells="1" sizeWithCells="1">
                  <from>
                    <xdr:col>1</xdr:col>
                    <xdr:colOff>381000</xdr:colOff>
                    <xdr:row>4</xdr:row>
                    <xdr:rowOff>488950</xdr:rowOff>
                  </from>
                  <to>
                    <xdr:col>3</xdr:col>
                    <xdr:colOff>279400</xdr:colOff>
                    <xdr:row>6</xdr:row>
                    <xdr:rowOff>76200</xdr:rowOff>
                  </to>
                </anchor>
              </controlPr>
            </control>
          </mc:Choice>
        </mc:AlternateContent>
        <mc:AlternateContent xmlns:mc="http://schemas.openxmlformats.org/markup-compatibility/2006">
          <mc:Choice Requires="x14">
            <control shapeId="36870" r:id="rId7" name="Check Box 6">
              <controlPr locked="0" defaultSize="0" autoFill="0" autoLine="0" autoPict="0">
                <anchor moveWithCells="1" sizeWithCells="1">
                  <from>
                    <xdr:col>1</xdr:col>
                    <xdr:colOff>381000</xdr:colOff>
                    <xdr:row>5</xdr:row>
                    <xdr:rowOff>317500</xdr:rowOff>
                  </from>
                  <to>
                    <xdr:col>3</xdr:col>
                    <xdr:colOff>279400</xdr:colOff>
                    <xdr:row>7</xdr:row>
                    <xdr:rowOff>76200</xdr:rowOff>
                  </to>
                </anchor>
              </controlPr>
            </control>
          </mc:Choice>
        </mc:AlternateContent>
        <mc:AlternateContent xmlns:mc="http://schemas.openxmlformats.org/markup-compatibility/2006">
          <mc:Choice Requires="x14">
            <control shapeId="36871" r:id="rId8" name="Check Box 7">
              <controlPr locked="0" defaultSize="0" autoFill="0" autoLine="0" autoPict="0">
                <anchor moveWithCells="1" sizeWithCells="1">
                  <from>
                    <xdr:col>1</xdr:col>
                    <xdr:colOff>381000</xdr:colOff>
                    <xdr:row>6</xdr:row>
                    <xdr:rowOff>336550</xdr:rowOff>
                  </from>
                  <to>
                    <xdr:col>3</xdr:col>
                    <xdr:colOff>279400</xdr:colOff>
                    <xdr:row>8</xdr:row>
                    <xdr:rowOff>76200</xdr:rowOff>
                  </to>
                </anchor>
              </controlPr>
            </control>
          </mc:Choice>
        </mc:AlternateContent>
        <mc:AlternateContent xmlns:mc="http://schemas.openxmlformats.org/markup-compatibility/2006">
          <mc:Choice Requires="x14">
            <control shapeId="36872" r:id="rId9" name="Check Box 8">
              <controlPr locked="0" defaultSize="0" autoFill="0" autoLine="0" autoPict="0">
                <anchor moveWithCells="1" sizeWithCells="1">
                  <from>
                    <xdr:col>1</xdr:col>
                    <xdr:colOff>381000</xdr:colOff>
                    <xdr:row>7</xdr:row>
                    <xdr:rowOff>336550</xdr:rowOff>
                  </from>
                  <to>
                    <xdr:col>3</xdr:col>
                    <xdr:colOff>279400</xdr:colOff>
                    <xdr:row>9</xdr:row>
                    <xdr:rowOff>76200</xdr:rowOff>
                  </to>
                </anchor>
              </controlPr>
            </control>
          </mc:Choice>
        </mc:AlternateContent>
        <mc:AlternateContent xmlns:mc="http://schemas.openxmlformats.org/markup-compatibility/2006">
          <mc:Choice Requires="x14">
            <control shapeId="36873" r:id="rId10" name="Check Box 9">
              <controlPr locked="0" defaultSize="0" autoFill="0" autoLine="0" autoPict="0">
                <anchor moveWithCells="1" sizeWithCells="1">
                  <from>
                    <xdr:col>1</xdr:col>
                    <xdr:colOff>381000</xdr:colOff>
                    <xdr:row>9</xdr:row>
                    <xdr:rowOff>31750</xdr:rowOff>
                  </from>
                  <to>
                    <xdr:col>3</xdr:col>
                    <xdr:colOff>279400</xdr:colOff>
                    <xdr:row>10</xdr:row>
                    <xdr:rowOff>50800</xdr:rowOff>
                  </to>
                </anchor>
              </controlPr>
            </control>
          </mc:Choice>
        </mc:AlternateContent>
        <mc:AlternateContent xmlns:mc="http://schemas.openxmlformats.org/markup-compatibility/2006">
          <mc:Choice Requires="x14">
            <control shapeId="36874" r:id="rId11" name="Check Box 10">
              <controlPr locked="0" defaultSize="0" autoFill="0" autoLine="0" autoPict="0">
                <anchor moveWithCells="1" sizeWithCells="1">
                  <from>
                    <xdr:col>1</xdr:col>
                    <xdr:colOff>381000</xdr:colOff>
                    <xdr:row>10</xdr:row>
                    <xdr:rowOff>31750</xdr:rowOff>
                  </from>
                  <to>
                    <xdr:col>3</xdr:col>
                    <xdr:colOff>298450</xdr:colOff>
                    <xdr:row>11</xdr:row>
                    <xdr:rowOff>0</xdr:rowOff>
                  </to>
                </anchor>
              </controlPr>
            </control>
          </mc:Choice>
        </mc:AlternateContent>
        <mc:AlternateContent xmlns:mc="http://schemas.openxmlformats.org/markup-compatibility/2006">
          <mc:Choice Requires="x14">
            <control shapeId="36875" r:id="rId12" name="Check Box 11">
              <controlPr locked="0" defaultSize="0" autoFill="0" autoLine="0" autoPict="0">
                <anchor moveWithCells="1" sizeWithCells="1">
                  <from>
                    <xdr:col>1</xdr:col>
                    <xdr:colOff>381000</xdr:colOff>
                    <xdr:row>11</xdr:row>
                    <xdr:rowOff>0</xdr:rowOff>
                  </from>
                  <to>
                    <xdr:col>3</xdr:col>
                    <xdr:colOff>279400</xdr:colOff>
                    <xdr:row>12</xdr:row>
                    <xdr:rowOff>50800</xdr:rowOff>
                  </to>
                </anchor>
              </controlPr>
            </control>
          </mc:Choice>
        </mc:AlternateContent>
        <mc:AlternateContent xmlns:mc="http://schemas.openxmlformats.org/markup-compatibility/2006">
          <mc:Choice Requires="x14">
            <control shapeId="36876" r:id="rId13" name="Check Box 12">
              <controlPr locked="0" defaultSize="0" autoFill="0" autoLine="0" autoPict="0">
                <anchor moveWithCells="1" sizeWithCells="1">
                  <from>
                    <xdr:col>1</xdr:col>
                    <xdr:colOff>381000</xdr:colOff>
                    <xdr:row>12</xdr:row>
                    <xdr:rowOff>31750</xdr:rowOff>
                  </from>
                  <to>
                    <xdr:col>3</xdr:col>
                    <xdr:colOff>279400</xdr:colOff>
                    <xdr:row>13</xdr:row>
                    <xdr:rowOff>50800</xdr:rowOff>
                  </to>
                </anchor>
              </controlPr>
            </control>
          </mc:Choice>
        </mc:AlternateContent>
        <mc:AlternateContent xmlns:mc="http://schemas.openxmlformats.org/markup-compatibility/2006">
          <mc:Choice Requires="x14">
            <control shapeId="36877" r:id="rId14" name="Check Box 13">
              <controlPr locked="0" defaultSize="0" autoFill="0" autoLine="0" autoPict="0">
                <anchor moveWithCells="1" sizeWithCells="1">
                  <from>
                    <xdr:col>1</xdr:col>
                    <xdr:colOff>393700</xdr:colOff>
                    <xdr:row>12</xdr:row>
                    <xdr:rowOff>152400</xdr:rowOff>
                  </from>
                  <to>
                    <xdr:col>3</xdr:col>
                    <xdr:colOff>285750</xdr:colOff>
                    <xdr:row>14</xdr:row>
                    <xdr:rowOff>184150</xdr:rowOff>
                  </to>
                </anchor>
              </controlPr>
            </control>
          </mc:Choice>
        </mc:AlternateContent>
        <mc:AlternateContent xmlns:mc="http://schemas.openxmlformats.org/markup-compatibility/2006">
          <mc:Choice Requires="x14">
            <control shapeId="36884" r:id="rId15" name="Check Box 20">
              <controlPr locked="0" defaultSize="0" autoFill="0" autoLine="0" autoPict="0">
                <anchor moveWithCells="1" sizeWithCells="1">
                  <from>
                    <xdr:col>1</xdr:col>
                    <xdr:colOff>393700</xdr:colOff>
                    <xdr:row>13</xdr:row>
                    <xdr:rowOff>184150</xdr:rowOff>
                  </from>
                  <to>
                    <xdr:col>3</xdr:col>
                    <xdr:colOff>285750</xdr:colOff>
                    <xdr:row>16</xdr:row>
                    <xdr:rowOff>0</xdr:rowOff>
                  </to>
                </anchor>
              </controlPr>
            </control>
          </mc:Choice>
        </mc:AlternateContent>
        <mc:AlternateContent xmlns:mc="http://schemas.openxmlformats.org/markup-compatibility/2006">
          <mc:Choice Requires="x14">
            <control shapeId="36885" r:id="rId16" name="Check Box 21">
              <controlPr defaultSize="0" autoFill="0" autoLine="0" autoPict="0">
                <anchor moveWithCells="1">
                  <from>
                    <xdr:col>1</xdr:col>
                    <xdr:colOff>374650</xdr:colOff>
                    <xdr:row>22</xdr:row>
                    <xdr:rowOff>38100</xdr:rowOff>
                  </from>
                  <to>
                    <xdr:col>2</xdr:col>
                    <xdr:colOff>3143250</xdr:colOff>
                    <xdr:row>23</xdr:row>
                    <xdr:rowOff>152400</xdr:rowOff>
                  </to>
                </anchor>
              </controlPr>
            </control>
          </mc:Choice>
        </mc:AlternateContent>
        <mc:AlternateContent xmlns:mc="http://schemas.openxmlformats.org/markup-compatibility/2006">
          <mc:Choice Requires="x14">
            <control shapeId="36886" r:id="rId17" name="Check Box 22">
              <controlPr defaultSize="0" autoFill="0" autoLine="0" autoPict="0">
                <anchor moveWithCells="1">
                  <from>
                    <xdr:col>1</xdr:col>
                    <xdr:colOff>361950</xdr:colOff>
                    <xdr:row>23</xdr:row>
                    <xdr:rowOff>133350</xdr:rowOff>
                  </from>
                  <to>
                    <xdr:col>2</xdr:col>
                    <xdr:colOff>3175000</xdr:colOff>
                    <xdr:row>25</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6D47-A37B-4500-BFCA-B9BEECFE14C6}">
  <sheetPr codeName="Sheet17"/>
  <dimension ref="A1:R181"/>
  <sheetViews>
    <sheetView showGridLines="0" zoomScaleNormal="100" workbookViewId="0"/>
  </sheetViews>
  <sheetFormatPr defaultColWidth="0" defaultRowHeight="0" customHeight="1" zeroHeight="1"/>
  <cols>
    <col min="1" max="1" width="2.1796875" style="46" customWidth="1"/>
    <col min="2" max="2" width="9.1796875" style="46" customWidth="1"/>
    <col min="3" max="3" width="27.7265625" style="46" customWidth="1"/>
    <col min="4" max="4" width="18.54296875" style="46" customWidth="1"/>
    <col min="5" max="5" width="15.26953125" style="46" customWidth="1"/>
    <col min="6" max="6" width="22.81640625" style="46" customWidth="1"/>
    <col min="7" max="8" width="13.54296875" style="46" customWidth="1"/>
    <col min="9" max="9" width="16.26953125" style="46" customWidth="1"/>
    <col min="10" max="14" width="13.54296875" style="46" customWidth="1"/>
    <col min="15" max="15" width="9.1796875" style="46" customWidth="1"/>
    <col min="16" max="16" width="2.54296875" style="46" customWidth="1"/>
    <col min="17" max="17" width="0" style="46" hidden="1" customWidth="1"/>
    <col min="18" max="16384" width="8.81640625" style="46" hidden="1"/>
  </cols>
  <sheetData>
    <row r="1" spans="1:16" s="221" customFormat="1" ht="56.15" customHeight="1">
      <c r="A1" s="298"/>
      <c r="B1" s="491" t="str">
        <f>Development!B1</f>
        <v>2024 Commercial Efficiency Program</v>
      </c>
      <c r="C1" s="491"/>
      <c r="D1" s="491"/>
      <c r="E1" s="491"/>
      <c r="F1" s="491"/>
      <c r="G1" s="491"/>
      <c r="H1" s="491"/>
      <c r="I1" s="491"/>
      <c r="J1" s="491"/>
      <c r="K1" s="299"/>
      <c r="L1" s="299"/>
      <c r="M1" s="301"/>
      <c r="N1" s="301"/>
      <c r="O1" s="301"/>
      <c r="P1" s="302"/>
    </row>
    <row r="2" spans="1:16" s="221" customFormat="1" ht="56.15" customHeight="1" thickBot="1">
      <c r="A2" s="250" t="s">
        <v>418</v>
      </c>
      <c r="B2" s="300"/>
      <c r="C2" s="300"/>
      <c r="D2" s="300"/>
      <c r="E2" s="300"/>
      <c r="F2" s="300"/>
      <c r="G2" s="300"/>
      <c r="H2" s="300"/>
      <c r="I2" s="300"/>
      <c r="J2" s="300"/>
      <c r="K2" s="300"/>
      <c r="L2" s="300"/>
      <c r="M2" s="303"/>
      <c r="N2" s="303"/>
      <c r="O2" s="303"/>
      <c r="P2" s="304"/>
    </row>
    <row r="3" spans="1:16" ht="44.5" customHeight="1" thickTop="1">
      <c r="A3" s="386" t="s">
        <v>284</v>
      </c>
      <c r="B3" s="386"/>
      <c r="C3" s="386"/>
      <c r="D3" s="386"/>
      <c r="E3" s="386"/>
      <c r="F3" s="386"/>
      <c r="G3" s="386"/>
      <c r="H3" s="386"/>
      <c r="I3" s="386"/>
      <c r="J3" s="386"/>
      <c r="K3" s="386"/>
      <c r="L3" s="386"/>
      <c r="M3" s="386"/>
      <c r="N3" s="386"/>
      <c r="O3" s="386"/>
      <c r="P3" s="386"/>
    </row>
    <row r="4" spans="1:16" ht="24.65" customHeight="1" thickBot="1">
      <c r="B4" s="332" t="s">
        <v>546</v>
      </c>
      <c r="C4" s="222"/>
      <c r="D4" s="222"/>
      <c r="E4" s="222"/>
      <c r="F4" s="222"/>
      <c r="G4" s="222"/>
      <c r="H4" s="222"/>
      <c r="I4" s="222"/>
      <c r="J4" s="222"/>
      <c r="K4" s="222"/>
      <c r="L4" s="222"/>
      <c r="M4" s="222"/>
      <c r="N4" s="223"/>
      <c r="O4" s="223"/>
      <c r="P4" s="224"/>
    </row>
    <row r="5" spans="1:16" ht="18" customHeight="1">
      <c r="B5" s="346" t="s">
        <v>473</v>
      </c>
      <c r="C5" s="346"/>
      <c r="D5" s="346"/>
      <c r="E5" s="346"/>
      <c r="F5" s="346"/>
      <c r="G5" s="346"/>
      <c r="H5" s="346"/>
      <c r="I5" s="346"/>
      <c r="J5" s="346"/>
      <c r="K5" s="346"/>
      <c r="L5" s="346"/>
      <c r="M5" s="346"/>
      <c r="O5" s="225"/>
      <c r="P5" s="19"/>
    </row>
    <row r="6" spans="1:16" ht="18" customHeight="1">
      <c r="B6" s="347" t="s">
        <v>476</v>
      </c>
      <c r="C6" s="347"/>
      <c r="D6" s="347"/>
      <c r="E6" s="347"/>
      <c r="F6" s="347"/>
      <c r="G6" s="347"/>
      <c r="H6" s="347"/>
      <c r="I6" s="347"/>
      <c r="J6" s="347"/>
      <c r="K6" s="347"/>
      <c r="L6" s="347"/>
      <c r="M6" s="347"/>
      <c r="O6" s="226"/>
      <c r="P6" s="226"/>
    </row>
    <row r="7" spans="1:16" ht="15.5" customHeight="1">
      <c r="B7" s="493" t="s">
        <v>532</v>
      </c>
      <c r="C7" s="493"/>
      <c r="D7" s="493"/>
      <c r="E7" s="493"/>
      <c r="F7" s="493"/>
      <c r="G7" s="493"/>
      <c r="H7" s="493"/>
      <c r="I7" s="493"/>
      <c r="J7" s="493"/>
      <c r="K7" s="493"/>
      <c r="L7" s="493"/>
      <c r="M7" s="493"/>
      <c r="N7" s="493"/>
      <c r="O7" s="226"/>
      <c r="P7" s="226"/>
    </row>
    <row r="8" spans="1:16" ht="18" customHeight="1">
      <c r="B8" s="347" t="s">
        <v>533</v>
      </c>
      <c r="C8" s="347"/>
      <c r="D8" s="347"/>
      <c r="E8" s="347"/>
      <c r="F8" s="347"/>
      <c r="G8" s="347"/>
      <c r="H8" s="347"/>
      <c r="I8" s="347"/>
      <c r="J8" s="347"/>
      <c r="K8" s="347"/>
      <c r="L8" s="347"/>
      <c r="M8" s="347"/>
      <c r="O8" s="226"/>
      <c r="P8" s="226"/>
    </row>
    <row r="9" spans="1:16" ht="18" customHeight="1">
      <c r="B9" s="347" t="s">
        <v>419</v>
      </c>
      <c r="C9" s="347"/>
      <c r="D9" s="347"/>
      <c r="E9" s="347"/>
      <c r="F9" s="347"/>
      <c r="G9" s="347"/>
      <c r="H9" s="347"/>
      <c r="I9" s="347"/>
      <c r="J9" s="347"/>
      <c r="K9" s="347"/>
      <c r="L9" s="347"/>
      <c r="M9" s="347"/>
      <c r="O9" s="226"/>
      <c r="P9" s="226"/>
    </row>
    <row r="10" spans="1:16" ht="17.5" customHeight="1">
      <c r="B10" s="493" t="s">
        <v>200</v>
      </c>
      <c r="C10" s="493"/>
      <c r="D10" s="493"/>
      <c r="E10" s="493"/>
      <c r="F10" s="493"/>
      <c r="G10" s="493"/>
      <c r="H10" s="493"/>
      <c r="I10" s="493"/>
      <c r="J10" s="493"/>
      <c r="K10" s="493"/>
      <c r="L10" s="493"/>
      <c r="M10" s="493"/>
      <c r="N10" s="493"/>
      <c r="O10" s="216"/>
      <c r="P10" s="216"/>
    </row>
    <row r="11" spans="1:16" ht="18" customHeight="1">
      <c r="B11" s="347" t="s">
        <v>420</v>
      </c>
      <c r="C11" s="347"/>
      <c r="D11" s="347"/>
      <c r="E11" s="347"/>
      <c r="F11" s="347"/>
      <c r="G11" s="347"/>
      <c r="H11" s="347"/>
      <c r="I11" s="347"/>
      <c r="J11" s="347"/>
      <c r="K11" s="347"/>
      <c r="L11" s="347"/>
      <c r="M11" s="347"/>
    </row>
    <row r="12" spans="1:16" ht="18" customHeight="1">
      <c r="B12" s="347" t="s">
        <v>412</v>
      </c>
      <c r="C12" s="347"/>
      <c r="D12" s="347"/>
      <c r="E12" s="347"/>
      <c r="F12" s="347"/>
      <c r="G12" s="347"/>
      <c r="H12" s="347"/>
      <c r="I12" s="347"/>
      <c r="J12" s="347"/>
      <c r="K12" s="347"/>
      <c r="L12" s="347"/>
      <c r="M12" s="347"/>
    </row>
    <row r="13" spans="1:16" ht="18" customHeight="1">
      <c r="B13" s="218" t="s">
        <v>411</v>
      </c>
      <c r="C13" s="1"/>
    </row>
    <row r="14" spans="1:16" ht="18" customHeight="1">
      <c r="B14" s="218" t="s">
        <v>435</v>
      </c>
      <c r="C14" s="1"/>
    </row>
    <row r="15" spans="1:16" ht="18" customHeight="1">
      <c r="B15" s="218" t="s">
        <v>410</v>
      </c>
      <c r="C15" s="1"/>
      <c r="D15" s="227"/>
      <c r="E15" s="227"/>
      <c r="F15" s="227"/>
      <c r="G15" s="227"/>
      <c r="H15" s="227"/>
      <c r="I15" s="227"/>
      <c r="J15" s="227"/>
      <c r="K15" s="227"/>
      <c r="L15" s="227"/>
      <c r="M15" s="227"/>
      <c r="O15" s="227"/>
    </row>
    <row r="16" spans="1:16" ht="18" customHeight="1">
      <c r="B16" s="218" t="s">
        <v>413</v>
      </c>
      <c r="C16" s="217"/>
    </row>
    <row r="17" spans="1:13" ht="18" customHeight="1">
      <c r="B17" s="218" t="s">
        <v>421</v>
      </c>
      <c r="C17" s="227"/>
    </row>
    <row r="18" spans="1:13" ht="18" customHeight="1">
      <c r="B18" s="218" t="s">
        <v>414</v>
      </c>
      <c r="C18" s="217"/>
    </row>
    <row r="19" spans="1:13" ht="18" customHeight="1">
      <c r="B19" s="218" t="s">
        <v>535</v>
      </c>
      <c r="C19" s="217"/>
    </row>
    <row r="20" spans="1:13" s="320" customFormat="1" ht="18.5" thickBot="1">
      <c r="A20"/>
      <c r="B20" s="278" t="s">
        <v>132</v>
      </c>
      <c r="C20" s="95"/>
      <c r="D20" s="96"/>
      <c r="E20" s="95"/>
      <c r="F20" s="95"/>
      <c r="G20" s="97"/>
    </row>
    <row r="21" spans="1:13" customFormat="1" ht="24" customHeight="1">
      <c r="B21" s="284" t="s">
        <v>133</v>
      </c>
      <c r="C21" s="78"/>
      <c r="D21" s="46"/>
      <c r="E21" s="100"/>
      <c r="F21" s="78"/>
      <c r="G21" s="99" t="s">
        <v>134</v>
      </c>
      <c r="H21" s="46"/>
      <c r="I21" s="46"/>
      <c r="M21" s="99" t="s">
        <v>135</v>
      </c>
    </row>
    <row r="22" spans="1:13" customFormat="1" ht="18.649999999999999" customHeight="1">
      <c r="B22" s="285"/>
      <c r="C22" s="46"/>
      <c r="D22" s="46"/>
      <c r="E22" s="46"/>
      <c r="F22" s="46"/>
      <c r="G22" s="1" t="s">
        <v>138</v>
      </c>
      <c r="H22" s="46"/>
      <c r="I22" s="46"/>
      <c r="M22" s="19" t="s">
        <v>137</v>
      </c>
    </row>
    <row r="23" spans="1:13" customFormat="1" ht="18.649999999999999" hidden="1" customHeight="1">
      <c r="B23" s="285"/>
      <c r="C23" s="46"/>
      <c r="D23" s="46"/>
      <c r="E23" s="46"/>
      <c r="F23" s="46"/>
      <c r="G23" s="1" t="s">
        <v>138</v>
      </c>
      <c r="H23" s="46"/>
      <c r="I23" s="46"/>
      <c r="M23" s="19" t="s">
        <v>137</v>
      </c>
    </row>
    <row r="24" spans="1:13" customFormat="1" ht="18.649999999999999" customHeight="1">
      <c r="B24" s="285"/>
      <c r="C24" s="46"/>
      <c r="D24" s="46"/>
      <c r="E24" s="46"/>
      <c r="F24" s="46"/>
      <c r="G24" s="1" t="s">
        <v>248</v>
      </c>
      <c r="H24" s="46"/>
      <c r="I24" s="46"/>
      <c r="M24" s="19" t="s">
        <v>137</v>
      </c>
    </row>
    <row r="25" spans="1:13" customFormat="1" ht="18.649999999999999" customHeight="1">
      <c r="B25" s="285"/>
      <c r="C25" s="46"/>
      <c r="D25" s="46"/>
      <c r="E25" s="46"/>
      <c r="F25" s="46"/>
      <c r="G25" s="1" t="s">
        <v>138</v>
      </c>
      <c r="H25" s="46"/>
      <c r="I25" s="46"/>
      <c r="M25" s="19" t="s">
        <v>137</v>
      </c>
    </row>
    <row r="26" spans="1:13" customFormat="1" ht="18.649999999999999" customHeight="1">
      <c r="B26" s="285"/>
      <c r="C26" s="1"/>
      <c r="D26" s="46"/>
      <c r="E26" s="16"/>
      <c r="F26" s="46"/>
      <c r="G26" s="1" t="s">
        <v>138</v>
      </c>
      <c r="H26" s="46"/>
      <c r="I26" s="46"/>
      <c r="M26" s="19" t="s">
        <v>137</v>
      </c>
    </row>
    <row r="27" spans="1:13" customFormat="1" ht="18.649999999999999" customHeight="1">
      <c r="B27" s="285"/>
      <c r="C27" s="46"/>
      <c r="D27" s="46"/>
      <c r="E27" s="16"/>
      <c r="F27" s="46"/>
      <c r="G27" s="1" t="s">
        <v>139</v>
      </c>
      <c r="H27" s="46"/>
      <c r="I27" s="46"/>
      <c r="M27" s="19" t="s">
        <v>137</v>
      </c>
    </row>
    <row r="28" spans="1:13" customFormat="1" ht="18.649999999999999" customHeight="1">
      <c r="B28" s="285"/>
      <c r="C28" s="46"/>
      <c r="D28" s="46"/>
      <c r="E28" s="46"/>
      <c r="F28" s="46"/>
      <c r="G28" s="1" t="s">
        <v>138</v>
      </c>
      <c r="H28" s="46"/>
      <c r="I28" s="46"/>
      <c r="M28" s="19" t="s">
        <v>137</v>
      </c>
    </row>
    <row r="29" spans="1:13" customFormat="1" ht="18.649999999999999" customHeight="1">
      <c r="B29" s="285"/>
      <c r="C29" s="46"/>
      <c r="D29" s="46"/>
      <c r="E29" s="46"/>
      <c r="F29" s="46"/>
      <c r="G29" s="1" t="s">
        <v>138</v>
      </c>
      <c r="H29" s="46"/>
      <c r="I29" s="46"/>
      <c r="M29" s="94" t="s">
        <v>140</v>
      </c>
    </row>
    <row r="30" spans="1:13" customFormat="1" ht="18.5" customHeight="1">
      <c r="B30" s="286"/>
      <c r="C30" s="102"/>
      <c r="D30" s="46"/>
      <c r="E30" s="103"/>
      <c r="F30" s="102"/>
      <c r="G30" s="1" t="s">
        <v>138</v>
      </c>
      <c r="H30" s="46"/>
      <c r="I30" s="46"/>
      <c r="M30" s="94" t="s">
        <v>140</v>
      </c>
    </row>
    <row r="31" spans="1:13" customFormat="1" ht="18.649999999999999" customHeight="1">
      <c r="B31" s="286"/>
      <c r="C31" s="102"/>
      <c r="D31" s="16"/>
      <c r="E31" s="103"/>
      <c r="F31" s="102"/>
      <c r="G31" s="1" t="s">
        <v>139</v>
      </c>
      <c r="M31" s="94" t="s">
        <v>140</v>
      </c>
    </row>
    <row r="32" spans="1:13" customFormat="1" ht="18.649999999999999" customHeight="1">
      <c r="B32" s="286"/>
      <c r="C32" s="102"/>
      <c r="D32" s="46"/>
      <c r="E32" s="46"/>
      <c r="F32" s="102"/>
      <c r="G32" s="16"/>
      <c r="H32" s="46"/>
      <c r="I32" s="46"/>
      <c r="M32" s="94"/>
    </row>
    <row r="33" spans="1:16" s="320" customFormat="1" ht="18.5" thickBot="1">
      <c r="A33"/>
      <c r="B33" s="278" t="s">
        <v>457</v>
      </c>
      <c r="C33" s="95"/>
      <c r="D33" s="96"/>
      <c r="E33" s="95"/>
      <c r="F33" s="95"/>
      <c r="G33" s="97"/>
    </row>
    <row r="34" spans="1:16" customFormat="1" ht="25" customHeight="1">
      <c r="B34" s="284" t="s">
        <v>133</v>
      </c>
      <c r="C34" s="78"/>
      <c r="D34" s="46"/>
      <c r="E34" s="106"/>
      <c r="F34" s="78"/>
      <c r="G34" s="99" t="s">
        <v>134</v>
      </c>
      <c r="J34" s="46"/>
      <c r="M34" s="99" t="s">
        <v>135</v>
      </c>
    </row>
    <row r="35" spans="1:16" customFormat="1" ht="17.5" customHeight="1">
      <c r="B35" s="297"/>
      <c r="C35" s="78"/>
      <c r="D35" s="46"/>
      <c r="E35" s="106"/>
      <c r="F35" s="78"/>
      <c r="G35" s="94" t="s">
        <v>138</v>
      </c>
      <c r="M35" s="94" t="s">
        <v>137</v>
      </c>
    </row>
    <row r="36" spans="1:16" customFormat="1" ht="14.5">
      <c r="B36" s="297"/>
      <c r="C36" s="78"/>
      <c r="D36" s="46"/>
      <c r="E36" s="78"/>
      <c r="F36" s="46"/>
      <c r="G36" s="94" t="s">
        <v>138</v>
      </c>
      <c r="M36" s="94" t="s">
        <v>137</v>
      </c>
    </row>
    <row r="37" spans="1:16" customFormat="1" ht="14.5">
      <c r="B37" s="297"/>
      <c r="C37" s="78"/>
      <c r="D37" s="46"/>
      <c r="E37" s="78"/>
      <c r="F37" s="46"/>
      <c r="G37" s="94" t="s">
        <v>138</v>
      </c>
      <c r="M37" s="94" t="s">
        <v>137</v>
      </c>
    </row>
    <row r="38" spans="1:16" customFormat="1" ht="18.5" thickBot="1">
      <c r="B38" s="278" t="s">
        <v>456</v>
      </c>
      <c r="C38" s="95"/>
      <c r="D38" s="95"/>
      <c r="E38" s="95"/>
      <c r="F38" s="95"/>
      <c r="G38" s="95"/>
      <c r="H38" s="320"/>
      <c r="I38" s="320"/>
      <c r="J38" s="320"/>
      <c r="K38" s="320"/>
      <c r="L38" s="320"/>
      <c r="M38" s="320"/>
      <c r="N38" s="320"/>
      <c r="O38" s="320"/>
      <c r="P38" s="320"/>
    </row>
    <row r="39" spans="1:16" customFormat="1" ht="18">
      <c r="B39" s="98" t="s">
        <v>133</v>
      </c>
      <c r="C39" s="78"/>
      <c r="D39" s="46"/>
      <c r="E39" s="106"/>
      <c r="F39" s="78"/>
      <c r="G39" s="99" t="s">
        <v>134</v>
      </c>
      <c r="M39" s="99" t="s">
        <v>135</v>
      </c>
    </row>
    <row r="40" spans="1:16" customFormat="1" ht="18">
      <c r="B40" s="105"/>
      <c r="C40" s="78"/>
      <c r="D40" s="46"/>
      <c r="E40" s="106"/>
      <c r="F40" s="78"/>
      <c r="G40" s="94" t="s">
        <v>138</v>
      </c>
      <c r="M40" s="94" t="s">
        <v>137</v>
      </c>
    </row>
    <row r="41" spans="1:16" customFormat="1" ht="17.149999999999999" customHeight="1">
      <c r="B41" s="105"/>
      <c r="C41" s="78"/>
      <c r="D41" s="46"/>
      <c r="E41" s="106"/>
      <c r="F41" s="78"/>
      <c r="G41" s="94" t="s">
        <v>138</v>
      </c>
      <c r="M41" s="94" t="s">
        <v>137</v>
      </c>
    </row>
    <row r="42" spans="1:16" customFormat="1" ht="17.149999999999999" customHeight="1">
      <c r="B42" s="105"/>
      <c r="C42" s="78"/>
      <c r="D42" s="94"/>
      <c r="E42" s="106"/>
      <c r="F42" s="78"/>
      <c r="G42" s="94"/>
    </row>
    <row r="43" spans="1:16" customFormat="1" ht="17.149999999999999" customHeight="1">
      <c r="B43" s="105"/>
      <c r="C43" s="78"/>
      <c r="D43" s="94"/>
      <c r="E43" s="106"/>
      <c r="F43" s="78"/>
      <c r="G43" s="94"/>
    </row>
    <row r="44" spans="1:16" customFormat="1" ht="31.5" customHeight="1">
      <c r="B44" s="462" t="s">
        <v>145</v>
      </c>
      <c r="C44" s="462"/>
      <c r="D44" s="462"/>
      <c r="E44" s="462"/>
      <c r="F44" s="462"/>
      <c r="G44" s="462"/>
    </row>
    <row r="45" spans="1:16" customFormat="1" ht="21" customHeight="1">
      <c r="B45" s="310"/>
      <c r="C45" s="310"/>
      <c r="D45" s="311"/>
      <c r="E45" s="107"/>
      <c r="F45" s="102"/>
      <c r="G45" s="104"/>
    </row>
    <row r="46" spans="1:16" ht="24.65" customHeight="1" thickBot="1">
      <c r="B46" s="338" t="s">
        <v>422</v>
      </c>
      <c r="C46" s="228"/>
      <c r="D46" s="228"/>
      <c r="E46" s="228"/>
      <c r="F46" s="228"/>
      <c r="G46" s="228"/>
      <c r="H46" s="228"/>
      <c r="I46" s="228"/>
      <c r="J46" s="228"/>
      <c r="K46" s="228"/>
      <c r="L46" s="228"/>
      <c r="M46" s="228"/>
      <c r="N46" s="223"/>
      <c r="O46" s="223"/>
      <c r="P46" s="223"/>
    </row>
    <row r="47" spans="1:16" ht="18" customHeight="1">
      <c r="B47" s="480" t="s">
        <v>402</v>
      </c>
      <c r="C47" s="480"/>
      <c r="D47" s="480"/>
      <c r="E47" s="480"/>
      <c r="F47" s="480"/>
      <c r="G47" s="480"/>
      <c r="H47" s="480"/>
      <c r="I47" s="480"/>
      <c r="J47" s="480"/>
      <c r="K47" s="480"/>
      <c r="L47" s="480"/>
      <c r="M47" s="480"/>
      <c r="N47" s="480"/>
      <c r="O47" s="480"/>
      <c r="P47" s="199"/>
    </row>
    <row r="48" spans="1:16" ht="36" customHeight="1">
      <c r="B48" s="479" t="s">
        <v>423</v>
      </c>
      <c r="C48" s="479"/>
      <c r="D48" s="479"/>
      <c r="E48" s="479"/>
      <c r="F48" s="479"/>
      <c r="G48" s="479"/>
      <c r="H48" s="479"/>
      <c r="I48" s="479"/>
      <c r="J48" s="479"/>
      <c r="K48" s="479"/>
      <c r="L48" s="479"/>
      <c r="M48" s="479"/>
      <c r="N48" s="479"/>
      <c r="O48" s="479"/>
      <c r="P48" s="199"/>
    </row>
    <row r="49" spans="2:16" ht="18" customHeight="1">
      <c r="B49" s="479" t="s">
        <v>403</v>
      </c>
      <c r="C49" s="479"/>
      <c r="D49" s="479"/>
      <c r="E49" s="479"/>
      <c r="F49" s="479"/>
      <c r="G49" s="479"/>
      <c r="H49" s="479"/>
      <c r="I49" s="479"/>
      <c r="J49" s="479"/>
      <c r="K49" s="479"/>
      <c r="L49" s="479"/>
      <c r="M49" s="479"/>
      <c r="N49" s="479"/>
      <c r="O49" s="479"/>
      <c r="P49" s="199"/>
    </row>
    <row r="50" spans="2:16" ht="18" customHeight="1">
      <c r="B50" s="479" t="s">
        <v>424</v>
      </c>
      <c r="C50" s="479"/>
      <c r="D50" s="479"/>
      <c r="E50" s="479"/>
      <c r="F50" s="479"/>
      <c r="G50" s="479"/>
      <c r="H50" s="479"/>
      <c r="I50" s="479"/>
      <c r="J50" s="479"/>
      <c r="K50" s="479"/>
      <c r="L50" s="479"/>
      <c r="M50" s="479"/>
      <c r="N50" s="479"/>
      <c r="O50" s="479"/>
      <c r="P50" s="199"/>
    </row>
    <row r="51" spans="2:16" ht="18" customHeight="1">
      <c r="B51" s="479" t="s">
        <v>434</v>
      </c>
      <c r="C51" s="479"/>
      <c r="D51" s="479"/>
      <c r="E51" s="479"/>
      <c r="F51" s="479"/>
      <c r="G51" s="479"/>
      <c r="H51" s="479"/>
      <c r="I51" s="479"/>
      <c r="J51" s="479"/>
      <c r="K51" s="479"/>
      <c r="L51" s="479"/>
      <c r="M51" s="479"/>
      <c r="N51" s="479"/>
      <c r="O51" s="479"/>
      <c r="P51" s="199"/>
    </row>
    <row r="52" spans="2:16" ht="18" customHeight="1">
      <c r="B52" s="479" t="s">
        <v>441</v>
      </c>
      <c r="C52" s="479"/>
      <c r="D52" s="479"/>
      <c r="E52" s="479"/>
      <c r="F52" s="479"/>
      <c r="G52" s="479"/>
      <c r="H52" s="479"/>
      <c r="I52" s="479"/>
      <c r="J52" s="479"/>
      <c r="K52" s="479"/>
      <c r="L52" s="479"/>
      <c r="M52" s="479"/>
      <c r="N52" s="479"/>
      <c r="O52" s="479"/>
      <c r="P52" s="199"/>
    </row>
    <row r="53" spans="2:16" ht="18" customHeight="1">
      <c r="B53" s="479" t="s">
        <v>416</v>
      </c>
      <c r="C53" s="479"/>
      <c r="D53" s="479"/>
      <c r="E53" s="479"/>
      <c r="F53" s="479"/>
      <c r="G53" s="479"/>
      <c r="H53" s="479"/>
      <c r="I53" s="479"/>
      <c r="J53" s="479"/>
      <c r="K53" s="479"/>
      <c r="L53" s="479"/>
      <c r="M53" s="479"/>
      <c r="N53" s="479"/>
      <c r="O53" s="479"/>
      <c r="P53" s="199"/>
    </row>
    <row r="54" spans="2:16" ht="18" customHeight="1">
      <c r="B54" s="479" t="s">
        <v>415</v>
      </c>
      <c r="C54" s="479"/>
      <c r="D54" s="479"/>
      <c r="E54" s="479"/>
      <c r="F54" s="479"/>
      <c r="G54" s="479"/>
      <c r="H54" s="479"/>
      <c r="I54" s="479"/>
      <c r="J54" s="479"/>
      <c r="K54" s="479"/>
      <c r="L54" s="479"/>
      <c r="M54" s="479"/>
      <c r="N54" s="479"/>
      <c r="O54" s="479"/>
      <c r="P54" s="199"/>
    </row>
    <row r="55" spans="2:16" ht="25" customHeight="1" thickBot="1">
      <c r="B55" s="338" t="s">
        <v>448</v>
      </c>
      <c r="C55" s="228"/>
      <c r="D55" s="228"/>
      <c r="E55" s="228"/>
      <c r="F55" s="228"/>
      <c r="G55" s="228"/>
      <c r="H55" s="228"/>
      <c r="I55" s="228"/>
      <c r="J55" s="228"/>
      <c r="K55" s="228"/>
      <c r="L55" s="228"/>
      <c r="M55" s="228"/>
      <c r="N55" s="223"/>
      <c r="O55" s="223"/>
      <c r="P55" s="223"/>
    </row>
    <row r="56" spans="2:16" ht="19" customHeight="1">
      <c r="B56" s="480" t="s">
        <v>474</v>
      </c>
      <c r="C56" s="480"/>
      <c r="D56" s="480"/>
      <c r="E56" s="480"/>
      <c r="F56" s="480"/>
      <c r="G56" s="480"/>
      <c r="H56" s="480"/>
      <c r="I56" s="480"/>
      <c r="J56" s="480"/>
      <c r="K56" s="480"/>
      <c r="L56" s="480"/>
      <c r="M56" s="480"/>
      <c r="N56" s="480"/>
      <c r="P56" s="199"/>
    </row>
    <row r="57" spans="2:16" ht="18" customHeight="1">
      <c r="B57" s="479" t="s">
        <v>475</v>
      </c>
      <c r="C57" s="479"/>
      <c r="D57" s="479"/>
      <c r="E57" s="479"/>
      <c r="F57" s="479"/>
      <c r="G57" s="479"/>
      <c r="H57" s="479"/>
      <c r="I57" s="479"/>
      <c r="J57" s="479"/>
      <c r="K57" s="479"/>
      <c r="L57" s="479"/>
      <c r="M57" s="479"/>
      <c r="N57" s="479"/>
      <c r="O57" s="479"/>
      <c r="P57" s="199"/>
    </row>
    <row r="58" spans="2:16" ht="18" customHeight="1">
      <c r="B58" s="479" t="s">
        <v>463</v>
      </c>
      <c r="C58" s="479"/>
      <c r="D58" s="479"/>
      <c r="E58" s="479"/>
      <c r="F58" s="241"/>
      <c r="G58" s="241"/>
      <c r="H58" s="241"/>
      <c r="I58" s="241"/>
      <c r="J58" s="241"/>
      <c r="K58" s="241"/>
      <c r="L58" s="241"/>
      <c r="M58" s="241"/>
      <c r="N58" s="241"/>
      <c r="P58" s="199"/>
    </row>
    <row r="59" spans="2:16" ht="18" customHeight="1">
      <c r="B59" s="479" t="s">
        <v>477</v>
      </c>
      <c r="C59" s="479"/>
      <c r="D59" s="479"/>
      <c r="E59" s="479"/>
      <c r="F59" s="479"/>
      <c r="G59" s="479"/>
      <c r="H59" s="479"/>
      <c r="I59" s="348"/>
      <c r="J59" s="348"/>
      <c r="K59" s="348"/>
      <c r="L59" s="348"/>
      <c r="M59" s="348"/>
      <c r="N59" s="348"/>
      <c r="P59" s="199"/>
    </row>
    <row r="60" spans="2:16" ht="18" customHeight="1">
      <c r="B60" s="479" t="s">
        <v>478</v>
      </c>
      <c r="C60" s="479"/>
      <c r="D60" s="479"/>
      <c r="E60" s="479"/>
      <c r="F60" s="479"/>
      <c r="G60" s="479"/>
      <c r="H60" s="479"/>
      <c r="I60" s="348"/>
      <c r="J60" s="348"/>
      <c r="K60" s="348"/>
      <c r="L60" s="348"/>
      <c r="M60" s="348"/>
      <c r="N60" s="348"/>
      <c r="P60" s="199"/>
    </row>
    <row r="61" spans="2:16" ht="21.65" customHeight="1" thickBot="1">
      <c r="B61" s="338" t="s">
        <v>147</v>
      </c>
      <c r="C61" s="228"/>
      <c r="D61" s="228"/>
      <c r="E61" s="228"/>
      <c r="F61" s="228"/>
      <c r="G61" s="228"/>
      <c r="H61" s="228"/>
      <c r="I61" s="228"/>
      <c r="J61" s="228"/>
      <c r="K61" s="228"/>
      <c r="L61" s="228"/>
      <c r="M61" s="228"/>
      <c r="N61" s="223"/>
      <c r="O61" s="223"/>
      <c r="P61" s="223"/>
    </row>
    <row r="62" spans="2:16" ht="20.149999999999999" customHeight="1">
      <c r="B62" s="229"/>
      <c r="P62" s="230"/>
    </row>
    <row r="63" spans="2:16" ht="20.149999999999999" customHeight="1">
      <c r="B63" s="229"/>
      <c r="P63" s="230"/>
    </row>
    <row r="64" spans="2:16" ht="20.149999999999999" customHeight="1">
      <c r="B64" s="229"/>
      <c r="P64" s="230"/>
    </row>
    <row r="65" spans="1:16" ht="20.149999999999999" customHeight="1">
      <c r="B65" s="229"/>
      <c r="P65" s="230"/>
    </row>
    <row r="66" spans="1:16" ht="20.149999999999999" customHeight="1">
      <c r="B66" s="229"/>
      <c r="C66" s="231"/>
      <c r="D66" s="231"/>
      <c r="E66" s="231"/>
      <c r="F66" s="231"/>
      <c r="G66" s="231"/>
      <c r="H66" s="231"/>
      <c r="I66" s="231"/>
      <c r="J66" s="231"/>
      <c r="K66" s="231"/>
      <c r="L66" s="231"/>
      <c r="M66" s="231"/>
      <c r="N66" s="231"/>
      <c r="O66" s="231"/>
      <c r="P66" s="230"/>
    </row>
    <row r="67" spans="1:16" ht="20.149999999999999" customHeight="1">
      <c r="B67" s="229"/>
      <c r="C67" s="231"/>
      <c r="D67" s="231"/>
      <c r="E67" s="231"/>
      <c r="F67" s="231"/>
      <c r="G67" s="231"/>
      <c r="H67" s="231"/>
      <c r="I67" s="231"/>
      <c r="J67" s="231"/>
      <c r="K67" s="231"/>
      <c r="L67" s="231"/>
      <c r="M67" s="231"/>
      <c r="N67" s="231"/>
      <c r="O67" s="231"/>
      <c r="P67" s="230"/>
    </row>
    <row r="68" spans="1:16" ht="20.149999999999999" customHeight="1">
      <c r="B68" s="229"/>
      <c r="C68" s="231"/>
      <c r="D68" s="231"/>
      <c r="E68" s="231"/>
      <c r="F68" s="231"/>
      <c r="G68" s="231"/>
      <c r="H68" s="231"/>
      <c r="I68" s="231"/>
      <c r="J68" s="231"/>
      <c r="K68" s="231"/>
      <c r="L68" s="231"/>
      <c r="M68" s="231"/>
      <c r="N68" s="231"/>
      <c r="O68" s="231"/>
      <c r="P68" s="230"/>
    </row>
    <row r="69" spans="1:16" ht="12" customHeight="1">
      <c r="B69" s="380" t="s">
        <v>550</v>
      </c>
      <c r="C69" s="381"/>
      <c r="D69" s="381"/>
      <c r="E69" s="381"/>
      <c r="F69" s="381"/>
      <c r="G69" s="381"/>
      <c r="H69" s="381"/>
      <c r="I69" s="231"/>
      <c r="J69" s="231"/>
      <c r="K69" s="231"/>
      <c r="L69" s="231"/>
      <c r="M69" s="231"/>
      <c r="N69" s="231"/>
      <c r="O69" s="231"/>
      <c r="P69" s="230"/>
    </row>
    <row r="70" spans="1:16" ht="15.5" customHeight="1">
      <c r="B70" s="380" t="s">
        <v>573</v>
      </c>
      <c r="C70" s="381"/>
      <c r="D70" s="381"/>
      <c r="E70" s="381"/>
      <c r="F70" s="381"/>
      <c r="G70" s="381"/>
      <c r="H70" s="381"/>
      <c r="I70" s="231"/>
      <c r="J70" s="231"/>
      <c r="K70" s="231"/>
      <c r="L70" s="231"/>
      <c r="M70" s="231"/>
      <c r="N70" s="231"/>
      <c r="O70" s="231"/>
      <c r="P70" s="230"/>
    </row>
    <row r="71" spans="1:16" ht="20" customHeight="1">
      <c r="B71" s="382" t="s">
        <v>572</v>
      </c>
      <c r="C71" s="231"/>
      <c r="D71" s="231"/>
      <c r="E71" s="231"/>
      <c r="F71" s="231"/>
      <c r="G71" s="231"/>
      <c r="H71" s="231"/>
      <c r="I71" s="231"/>
      <c r="J71" s="231"/>
      <c r="K71" s="231"/>
      <c r="L71" s="231"/>
      <c r="M71" s="231"/>
      <c r="N71" s="231"/>
      <c r="O71" s="231"/>
      <c r="P71" s="230"/>
    </row>
    <row r="72" spans="1:16" ht="6" customHeight="1">
      <c r="B72" s="369"/>
      <c r="C72" s="231"/>
      <c r="D72" s="231"/>
      <c r="E72" s="231"/>
      <c r="F72" s="231"/>
      <c r="G72" s="231"/>
      <c r="H72" s="231"/>
      <c r="I72" s="231"/>
      <c r="J72" s="231"/>
      <c r="K72" s="231"/>
      <c r="L72" s="231"/>
      <c r="M72" s="231"/>
      <c r="N72" s="231"/>
      <c r="O72" s="231"/>
      <c r="P72" s="230"/>
    </row>
    <row r="73" spans="1:16" s="381" customFormat="1" ht="14.5">
      <c r="B73" s="383" t="s">
        <v>590</v>
      </c>
      <c r="C73" s="380"/>
      <c r="D73" s="380"/>
      <c r="E73" s="380"/>
      <c r="F73" s="380"/>
      <c r="G73" s="380"/>
      <c r="H73" s="380"/>
      <c r="I73" s="380"/>
    </row>
    <row r="74" spans="1:16" customFormat="1" ht="14.5">
      <c r="B74" s="370" t="s">
        <v>598</v>
      </c>
      <c r="C74" s="20"/>
      <c r="D74" s="20"/>
      <c r="E74" s="20"/>
      <c r="F74" s="20"/>
      <c r="G74" s="20"/>
      <c r="H74" s="20"/>
      <c r="I74" s="20"/>
    </row>
    <row r="75" spans="1:16" customFormat="1" ht="14.5">
      <c r="B75" s="370" t="s">
        <v>579</v>
      </c>
      <c r="C75" s="20"/>
      <c r="D75" s="20"/>
      <c r="E75" s="20"/>
      <c r="F75" s="20"/>
      <c r="G75" s="20"/>
      <c r="H75" s="20"/>
      <c r="I75" s="20"/>
    </row>
    <row r="76" spans="1:16" ht="14.15" customHeight="1">
      <c r="B76" s="355" t="s">
        <v>562</v>
      </c>
      <c r="C76" s="231"/>
      <c r="D76" s="231"/>
      <c r="E76" s="231"/>
      <c r="F76" s="231"/>
      <c r="G76" s="231"/>
      <c r="H76" s="231"/>
      <c r="I76" s="231"/>
      <c r="J76" s="231"/>
      <c r="K76" s="231"/>
      <c r="L76"/>
      <c r="M76"/>
      <c r="N76" s="231"/>
      <c r="O76" s="231"/>
      <c r="P76" s="230"/>
    </row>
    <row r="77" spans="1:16" s="108" customFormat="1" ht="14.5">
      <c r="A77" s="357"/>
      <c r="B77" s="360" t="s">
        <v>595</v>
      </c>
      <c r="C77" s="358"/>
      <c r="D77" s="358"/>
      <c r="E77" s="358"/>
      <c r="F77" s="358"/>
      <c r="G77" s="358"/>
      <c r="H77" s="358"/>
      <c r="I77" s="358"/>
      <c r="J77" s="358"/>
      <c r="K77" s="358"/>
      <c r="L77"/>
      <c r="M77"/>
    </row>
    <row r="78" spans="1:16" s="108" customFormat="1" ht="14.5">
      <c r="A78" s="357"/>
      <c r="B78" s="360" t="s">
        <v>594</v>
      </c>
      <c r="C78" s="358"/>
      <c r="D78" s="358"/>
      <c r="E78" s="358"/>
      <c r="F78" s="358"/>
      <c r="G78" s="358"/>
      <c r="H78" s="358"/>
      <c r="I78" s="358"/>
      <c r="J78" s="358"/>
      <c r="K78" s="358"/>
      <c r="L78"/>
      <c r="M78"/>
    </row>
    <row r="79" spans="1:16" ht="18" customHeight="1">
      <c r="B79" s="355" t="s">
        <v>557</v>
      </c>
      <c r="C79" s="355"/>
      <c r="D79" s="355"/>
      <c r="E79" s="355"/>
      <c r="F79" s="355"/>
      <c r="G79" s="355"/>
      <c r="H79" s="355"/>
      <c r="I79" s="355"/>
      <c r="J79" s="355"/>
      <c r="K79" s="355"/>
      <c r="L79" s="355"/>
      <c r="M79" s="355"/>
      <c r="N79" s="307"/>
      <c r="P79" s="230"/>
    </row>
    <row r="80" spans="1:16" ht="14.5">
      <c r="B80" s="307" t="s">
        <v>425</v>
      </c>
      <c r="C80" s="307"/>
      <c r="D80" s="307"/>
      <c r="E80" s="307"/>
      <c r="F80" s="307"/>
      <c r="G80" s="307"/>
      <c r="H80" s="307"/>
      <c r="I80" s="307"/>
      <c r="J80" s="307"/>
      <c r="K80" s="307"/>
      <c r="L80" s="307"/>
      <c r="M80" s="307"/>
      <c r="N80" s="307"/>
      <c r="P80" s="230"/>
    </row>
    <row r="81" spans="2:18" ht="14.5">
      <c r="B81" s="307" t="s">
        <v>426</v>
      </c>
      <c r="C81" s="307"/>
      <c r="D81" s="307"/>
      <c r="E81" s="307"/>
      <c r="F81" s="307"/>
      <c r="G81" s="307"/>
      <c r="H81" s="307"/>
      <c r="I81" s="307"/>
      <c r="J81" s="307"/>
      <c r="K81" s="307"/>
      <c r="L81" s="307"/>
      <c r="M81" s="307"/>
      <c r="N81" s="307"/>
      <c r="P81" s="230"/>
    </row>
    <row r="82" spans="2:18" ht="14.5">
      <c r="B82" s="307" t="s">
        <v>427</v>
      </c>
      <c r="C82" s="307"/>
      <c r="D82" s="307"/>
      <c r="E82" s="307"/>
      <c r="F82" s="307"/>
      <c r="G82" s="307"/>
      <c r="H82" s="307"/>
      <c r="I82" s="307"/>
      <c r="J82" s="307"/>
      <c r="K82" s="364"/>
      <c r="L82" s="307"/>
      <c r="M82" s="307"/>
      <c r="N82" s="307"/>
      <c r="P82" s="230"/>
    </row>
    <row r="83" spans="2:18" ht="18" customHeight="1">
      <c r="B83" s="355" t="s">
        <v>534</v>
      </c>
      <c r="C83" s="355"/>
      <c r="D83" s="355"/>
      <c r="E83" s="355"/>
      <c r="F83" s="355"/>
      <c r="G83" s="355"/>
      <c r="H83" s="355"/>
      <c r="I83" s="355"/>
      <c r="J83" s="355"/>
      <c r="K83" s="355"/>
      <c r="L83" s="355"/>
      <c r="M83" s="355"/>
      <c r="N83" s="307"/>
      <c r="P83" s="230"/>
    </row>
    <row r="84" spans="2:18" ht="18" customHeight="1">
      <c r="B84" s="355" t="s">
        <v>431</v>
      </c>
      <c r="C84" s="355"/>
      <c r="D84" s="355"/>
      <c r="E84" s="355"/>
      <c r="F84" s="355"/>
      <c r="G84" s="355"/>
      <c r="H84" s="355"/>
      <c r="I84" s="355"/>
      <c r="J84" s="355"/>
      <c r="K84" s="355"/>
      <c r="L84" s="355"/>
      <c r="M84" s="355"/>
      <c r="N84" s="307"/>
      <c r="P84" s="230"/>
    </row>
    <row r="85" spans="2:18" ht="18" customHeight="1">
      <c r="B85" s="355" t="s">
        <v>511</v>
      </c>
      <c r="C85" s="355"/>
      <c r="D85" s="355"/>
      <c r="E85" s="355"/>
      <c r="F85" s="355"/>
      <c r="G85" s="355"/>
      <c r="H85" s="355"/>
      <c r="I85" s="355"/>
      <c r="J85" s="355"/>
      <c r="K85" s="355"/>
      <c r="L85" s="355"/>
      <c r="M85" s="355"/>
      <c r="N85" s="307"/>
      <c r="P85" s="230"/>
    </row>
    <row r="86" spans="2:18" ht="18" customHeight="1">
      <c r="B86" s="355" t="s">
        <v>417</v>
      </c>
      <c r="C86" s="355"/>
      <c r="D86" s="355"/>
      <c r="E86" s="355"/>
      <c r="F86" s="355"/>
      <c r="G86" s="355"/>
      <c r="H86" s="355"/>
      <c r="I86" s="355"/>
      <c r="J86" s="355"/>
      <c r="K86" s="355"/>
      <c r="L86" s="355"/>
      <c r="M86" s="355"/>
      <c r="N86" s="307"/>
      <c r="P86" s="230"/>
    </row>
    <row r="87" spans="2:18" ht="18" hidden="1" customHeight="1">
      <c r="B87" s="355" t="s">
        <v>430</v>
      </c>
      <c r="C87" s="355"/>
      <c r="D87" s="355"/>
      <c r="E87" s="355"/>
      <c r="F87" s="355"/>
      <c r="G87" s="355"/>
      <c r="H87" s="355"/>
      <c r="I87" s="355"/>
      <c r="J87" s="355"/>
      <c r="K87" s="355"/>
      <c r="L87" s="355"/>
      <c r="M87" s="355"/>
      <c r="N87" s="355"/>
      <c r="P87" s="230"/>
    </row>
    <row r="88" spans="2:18" ht="18" customHeight="1">
      <c r="B88" s="494" t="s">
        <v>479</v>
      </c>
      <c r="C88" s="494"/>
      <c r="D88" s="494"/>
      <c r="E88" s="494"/>
      <c r="F88" s="494"/>
      <c r="G88" s="494"/>
      <c r="H88" s="494"/>
      <c r="I88" s="494"/>
      <c r="J88" s="494"/>
      <c r="K88" s="494"/>
      <c r="L88" s="356"/>
      <c r="M88" s="356"/>
      <c r="N88" s="356"/>
      <c r="P88" s="230"/>
    </row>
    <row r="89" spans="2:18" ht="15.65" customHeight="1">
      <c r="B89" s="229"/>
      <c r="C89" s="231"/>
      <c r="D89" s="231"/>
      <c r="E89" s="231"/>
      <c r="F89" s="231"/>
      <c r="G89" s="231"/>
      <c r="H89" s="231"/>
      <c r="I89" s="231"/>
      <c r="J89" s="231"/>
      <c r="K89" s="231"/>
      <c r="L89" s="231"/>
      <c r="M89" s="231"/>
      <c r="N89" s="231"/>
      <c r="O89" s="231"/>
      <c r="P89" s="230"/>
    </row>
    <row r="90" spans="2:18" ht="28.5" customHeight="1">
      <c r="B90" s="229"/>
      <c r="C90" s="492" t="s">
        <v>407</v>
      </c>
      <c r="D90" s="492"/>
      <c r="E90" s="492"/>
      <c r="F90" s="305" t="s">
        <v>290</v>
      </c>
      <c r="G90" s="365" t="s">
        <v>558</v>
      </c>
      <c r="H90" s="473" t="s">
        <v>432</v>
      </c>
      <c r="I90" s="474"/>
      <c r="J90" s="492" t="s">
        <v>440</v>
      </c>
      <c r="K90" s="492"/>
      <c r="N90" s="232"/>
      <c r="O90" s="232"/>
      <c r="P90" s="230"/>
      <c r="Q90" s="230"/>
      <c r="R90" s="230"/>
    </row>
    <row r="91" spans="2:18" ht="31" customHeight="1">
      <c r="B91" s="229"/>
      <c r="C91" s="486" t="s">
        <v>404</v>
      </c>
      <c r="D91" s="486"/>
      <c r="E91" s="486"/>
      <c r="F91" s="487" t="s">
        <v>293</v>
      </c>
      <c r="G91" s="366"/>
      <c r="H91" s="475"/>
      <c r="I91" s="476"/>
      <c r="J91" s="483">
        <f>IF($F$91="Select...","",MIN(IF($F$91="","",H91*'References Tab'!$I$10),G91*'References Tab'!$J$10))</f>
        <v>0</v>
      </c>
      <c r="K91" s="483"/>
      <c r="N91" s="232"/>
      <c r="O91" s="232"/>
      <c r="P91" s="230"/>
      <c r="Q91" s="230"/>
      <c r="R91" s="230"/>
    </row>
    <row r="92" spans="2:18" ht="31" customHeight="1">
      <c r="B92" s="229"/>
      <c r="C92" s="486" t="s">
        <v>405</v>
      </c>
      <c r="D92" s="486"/>
      <c r="E92" s="486"/>
      <c r="F92" s="488"/>
      <c r="G92" s="366"/>
      <c r="H92" s="475"/>
      <c r="I92" s="476"/>
      <c r="J92" s="483">
        <f>IF($F$91="Select...","",MIN(IF($F$91="","",H92*'References Tab'!$I$10),G92*'References Tab'!$J$10))</f>
        <v>0</v>
      </c>
      <c r="K92" s="483"/>
      <c r="N92" s="232"/>
      <c r="O92" s="230"/>
      <c r="P92" s="230"/>
      <c r="Q92" s="230"/>
    </row>
    <row r="93" spans="2:18" ht="31" customHeight="1">
      <c r="B93" s="229"/>
      <c r="C93" s="486" t="s">
        <v>406</v>
      </c>
      <c r="D93" s="486"/>
      <c r="E93" s="486"/>
      <c r="F93" s="488"/>
      <c r="G93" s="366"/>
      <c r="H93" s="475"/>
      <c r="I93" s="476"/>
      <c r="J93" s="483">
        <f>IF($F$91="Select...","",MIN(IF($F$91="","",H93*'References Tab'!$I$10),G93*'References Tab'!$J$10))</f>
        <v>0</v>
      </c>
      <c r="K93" s="483"/>
      <c r="N93" s="232"/>
      <c r="O93" s="230"/>
      <c r="P93" s="230"/>
      <c r="Q93" s="230"/>
    </row>
    <row r="94" spans="2:18" ht="31" customHeight="1">
      <c r="B94" s="229"/>
      <c r="C94" s="486" t="s">
        <v>447</v>
      </c>
      <c r="D94" s="486"/>
      <c r="E94" s="486"/>
      <c r="F94" s="489"/>
      <c r="G94" s="367"/>
      <c r="H94" s="475"/>
      <c r="I94" s="476"/>
      <c r="J94" s="483">
        <f>IF($F$91="Select...","",IF('References Tab'!H13=TRUE,'References Tab'!M7*H94,H94*'References Tab'!L4))</f>
        <v>0</v>
      </c>
      <c r="K94" s="483"/>
      <c r="N94" s="232"/>
      <c r="O94" s="230"/>
      <c r="P94" s="230"/>
      <c r="Q94" s="230"/>
    </row>
    <row r="95" spans="2:18" ht="18">
      <c r="B95" s="229"/>
      <c r="C95" s="232"/>
      <c r="D95" s="232"/>
      <c r="H95" s="477" t="s">
        <v>446</v>
      </c>
      <c r="I95" s="478"/>
      <c r="J95" s="485"/>
      <c r="K95" s="485"/>
      <c r="N95" s="230"/>
      <c r="O95" s="230"/>
      <c r="P95" s="230"/>
    </row>
    <row r="96" spans="2:18" ht="18">
      <c r="B96" s="229"/>
      <c r="H96" s="477" t="s">
        <v>433</v>
      </c>
      <c r="I96" s="478"/>
      <c r="J96" s="484">
        <f>MIN(SUM(J91:K94),J95*0.7)</f>
        <v>0</v>
      </c>
      <c r="K96" s="484"/>
      <c r="L96"/>
      <c r="M96"/>
      <c r="P96" s="230"/>
    </row>
    <row r="97" spans="1:16" ht="15.5">
      <c r="B97" s="1"/>
      <c r="D97" s="233"/>
      <c r="E97" s="233"/>
      <c r="F97" s="233"/>
      <c r="G97" s="233"/>
      <c r="H97" s="233"/>
      <c r="I97" s="490" t="str">
        <f>IF(AND(SUM($J$91:$K$93)&gt;0,$J$95=0),"*Please enter Total Project Cost*","")</f>
        <v/>
      </c>
      <c r="J97" s="490"/>
      <c r="K97" s="490"/>
      <c r="L97" s="490"/>
      <c r="N97" s="1"/>
      <c r="O97" s="1"/>
      <c r="P97" s="1"/>
    </row>
    <row r="98" spans="1:16" ht="15.5">
      <c r="B98" s="1"/>
      <c r="D98" s="233"/>
      <c r="E98" s="481" t="s">
        <v>144</v>
      </c>
      <c r="F98" s="481"/>
      <c r="G98" s="482"/>
      <c r="H98" s="47"/>
      <c r="I98" s="107" t="s">
        <v>111</v>
      </c>
      <c r="K98" s="322"/>
      <c r="L98" s="322"/>
      <c r="M98" s="322"/>
      <c r="N98" s="1"/>
      <c r="O98" s="1"/>
      <c r="P98" s="1"/>
    </row>
    <row r="99" spans="1:16" ht="15.5">
      <c r="B99" s="1"/>
      <c r="D99" s="233"/>
      <c r="E99" s="233"/>
      <c r="F99" s="233"/>
      <c r="G99" s="233"/>
      <c r="H99" s="233"/>
      <c r="I99" s="233"/>
      <c r="J99" s="322"/>
      <c r="K99" s="322"/>
      <c r="L99" s="322"/>
      <c r="M99" s="322"/>
      <c r="N99" s="1"/>
      <c r="O99" s="1"/>
      <c r="P99" s="1"/>
    </row>
    <row r="100" spans="1:16" ht="14.5">
      <c r="B100" s="4"/>
      <c r="C100" s="4"/>
      <c r="D100" s="4"/>
      <c r="E100" s="4"/>
      <c r="F100" s="4"/>
      <c r="G100" s="4"/>
      <c r="H100" s="4"/>
      <c r="I100" s="4"/>
      <c r="J100" s="4"/>
      <c r="K100" s="4"/>
      <c r="L100" s="4"/>
      <c r="M100" s="4"/>
      <c r="N100" s="234"/>
      <c r="O100" s="4"/>
      <c r="P100" s="4"/>
    </row>
    <row r="101" spans="1:16" ht="14.5">
      <c r="A101" s="142" t="str">
        <f>"Application Version: " &amp; Development!$C$3</f>
        <v>Application Version: 2.0</v>
      </c>
      <c r="B101" s="18"/>
      <c r="C101" s="74"/>
      <c r="D101" s="126"/>
      <c r="E101" s="1"/>
      <c r="F101" s="1"/>
      <c r="G101" s="1"/>
      <c r="H101" s="1"/>
      <c r="I101" s="1"/>
      <c r="J101" s="1"/>
      <c r="K101" s="1"/>
      <c r="L101" s="1"/>
      <c r="M101" s="1"/>
      <c r="N101" s="235" t="s">
        <v>28</v>
      </c>
      <c r="O101" s="18" t="str">
        <f>Development!C5</f>
        <v>4.01.2024</v>
      </c>
      <c r="P101" s="1"/>
    </row>
    <row r="102" spans="1:16" ht="14.5" hidden="1">
      <c r="B102" s="1"/>
      <c r="C102" s="1"/>
      <c r="D102" s="1"/>
      <c r="E102" s="1"/>
      <c r="F102" s="1"/>
      <c r="G102" s="1"/>
      <c r="H102" s="1"/>
      <c r="I102" s="1"/>
      <c r="J102" s="1"/>
      <c r="K102" s="1"/>
      <c r="L102" s="1"/>
      <c r="M102" s="1"/>
      <c r="N102" s="1"/>
      <c r="O102" s="1"/>
      <c r="P102" s="1"/>
    </row>
    <row r="103" spans="1:16" ht="14.5" hidden="1"/>
    <row r="104" spans="1:16" ht="14.5" customHeight="1"/>
    <row r="105" spans="1:16" ht="14.5" customHeight="1"/>
    <row r="106" spans="1:16" ht="14.5" customHeight="1"/>
    <row r="107" spans="1:16" ht="14.5" customHeight="1"/>
    <row r="108" spans="1:16" ht="14.5" customHeight="1"/>
    <row r="109" spans="1:16" ht="14.5" customHeight="1"/>
    <row r="110" spans="1:16" ht="14.5" customHeight="1"/>
    <row r="111" spans="1:16" ht="14.5" customHeight="1"/>
    <row r="112" spans="1:16" ht="14.5" customHeight="1"/>
    <row r="113" s="46" customFormat="1" ht="14.5" customHeight="1"/>
    <row r="114" s="46" customFormat="1" ht="14.5" customHeight="1"/>
    <row r="115" s="46" customFormat="1" ht="14.5" customHeight="1"/>
    <row r="116" s="46" customFormat="1" ht="14.5" customHeight="1"/>
    <row r="117" s="46" customFormat="1" ht="14.5" customHeight="1"/>
    <row r="118" s="46" customFormat="1" ht="14.5" customHeight="1"/>
    <row r="119" s="46" customFormat="1" ht="14.5" customHeight="1"/>
    <row r="120" s="46" customFormat="1" ht="14.5" customHeight="1"/>
    <row r="121" s="46" customFormat="1" ht="14.5" customHeight="1"/>
    <row r="122" ht="14.5" customHeight="1"/>
    <row r="123" ht="14.5" customHeight="1"/>
    <row r="124" ht="14.5" customHeight="1"/>
    <row r="125" ht="14.5" customHeight="1"/>
    <row r="126" ht="14.5" customHeight="1"/>
    <row r="127" ht="14.5" customHeight="1"/>
    <row r="128" ht="14.5" customHeight="1"/>
    <row r="129" ht="14.5" customHeight="1"/>
    <row r="130" ht="14.5" customHeight="1"/>
    <row r="131" ht="14.5" customHeight="1"/>
    <row r="132" ht="14.5" customHeight="1"/>
    <row r="133" ht="14.5" customHeight="1"/>
    <row r="134" ht="14.5" customHeight="1"/>
    <row r="135" ht="14.5" customHeight="1"/>
    <row r="136" ht="14.5" customHeight="1"/>
    <row r="137" ht="14.5" customHeight="1"/>
    <row r="138" ht="14.5" customHeight="1"/>
    <row r="139" ht="14.5" customHeight="1"/>
    <row r="140" ht="14.5" customHeight="1"/>
    <row r="141" ht="14.5" customHeight="1"/>
    <row r="142" ht="14.5" customHeight="1"/>
    <row r="143" ht="14.5" customHeight="1"/>
    <row r="144" ht="14.5" customHeight="1"/>
    <row r="145" ht="14.5" customHeight="1"/>
    <row r="146" ht="14.5" customHeight="1"/>
    <row r="147" ht="14.5" customHeight="1"/>
    <row r="148" ht="14.5" customHeight="1"/>
    <row r="149" ht="14.5" customHeight="1"/>
    <row r="150" ht="14.5" customHeight="1"/>
    <row r="151" ht="14.5" customHeight="1"/>
    <row r="152" ht="14.5" customHeight="1"/>
    <row r="153" ht="14.5" customHeight="1"/>
    <row r="154" ht="14.5" customHeight="1"/>
    <row r="155" ht="14.5" customHeight="1"/>
    <row r="156" ht="14.5" customHeight="1"/>
    <row r="157" ht="14.5" customHeight="1"/>
    <row r="158" ht="14.5" customHeight="1"/>
    <row r="159" ht="14.5" customHeight="1"/>
    <row r="160"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sheetData>
  <sheetProtection algorithmName="SHA-512" hashValue="EPQs0O0E0H5rj9EHMsYistPuONqdsfEN9LAgHYERnjqb7u9EsMQNxGLl+bBiL2GZxmkN26r3LaRidq296hWzeg==" saltValue="0ErX0wbbYuCB/n6A+BSirA==" spinCount="100000" sheet="1" objects="1" scenarios="1"/>
  <mergeCells count="41">
    <mergeCell ref="B59:H59"/>
    <mergeCell ref="B60:H60"/>
    <mergeCell ref="B1:J1"/>
    <mergeCell ref="A3:P3"/>
    <mergeCell ref="J90:K90"/>
    <mergeCell ref="C90:E90"/>
    <mergeCell ref="B44:G44"/>
    <mergeCell ref="B7:N7"/>
    <mergeCell ref="B10:N10"/>
    <mergeCell ref="B47:O47"/>
    <mergeCell ref="B48:O48"/>
    <mergeCell ref="B49:O49"/>
    <mergeCell ref="B50:O50"/>
    <mergeCell ref="B51:O51"/>
    <mergeCell ref="B58:E58"/>
    <mergeCell ref="B88:K88"/>
    <mergeCell ref="E98:G98"/>
    <mergeCell ref="J91:K91"/>
    <mergeCell ref="J92:K92"/>
    <mergeCell ref="J93:K93"/>
    <mergeCell ref="J96:K96"/>
    <mergeCell ref="J95:K95"/>
    <mergeCell ref="J94:K94"/>
    <mergeCell ref="C91:E91"/>
    <mergeCell ref="C92:E92"/>
    <mergeCell ref="C93:E93"/>
    <mergeCell ref="C94:E94"/>
    <mergeCell ref="F91:F94"/>
    <mergeCell ref="H96:I96"/>
    <mergeCell ref="H94:I94"/>
    <mergeCell ref="I97:L97"/>
    <mergeCell ref="B52:O52"/>
    <mergeCell ref="B53:O53"/>
    <mergeCell ref="B54:O54"/>
    <mergeCell ref="B56:N56"/>
    <mergeCell ref="B57:O57"/>
    <mergeCell ref="H90:I90"/>
    <mergeCell ref="H91:I91"/>
    <mergeCell ref="H92:I92"/>
    <mergeCell ref="H93:I93"/>
    <mergeCell ref="H95:I95"/>
  </mergeCells>
  <phoneticPr fontId="54" type="noConversion"/>
  <conditionalFormatting sqref="B71:B72">
    <cfRule type="expression" dxfId="6" priority="1">
      <formula>$C$17="Select…"</formula>
    </cfRule>
  </conditionalFormatting>
  <conditionalFormatting sqref="G94">
    <cfRule type="expression" dxfId="5" priority="2">
      <formula>$C$94&lt;&gt;""</formula>
    </cfRule>
  </conditionalFormatting>
  <dataValidations count="1">
    <dataValidation type="decimal" operator="greaterThanOrEqual" allowBlank="1" showInputMessage="1" showErrorMessage="1" sqref="G91:H94 I92:I94" xr:uid="{E6DE3483-724B-4A95-8B05-07CFA264DD81}">
      <formula1>0</formula1>
    </dataValidation>
  </dataValidations>
  <hyperlinks>
    <hyperlink ref="B71" r:id="rId1" xr:uid="{844278D7-259C-43F5-8060-F64568FC6286}"/>
  </hyperlinks>
  <pageMargins left="0.7" right="0.7" top="0.75" bottom="0.75" header="0.3" footer="0.3"/>
  <pageSetup scale="36"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7913" r:id="rId5" name="Check Box 25">
              <controlPr locked="0" defaultSize="0" autoFill="0" autoLine="0" autoPict="0">
                <anchor moveWithCells="1" sizeWithCells="1">
                  <from>
                    <xdr:col>1</xdr:col>
                    <xdr:colOff>381000</xdr:colOff>
                    <xdr:row>20</xdr:row>
                    <xdr:rowOff>488950</xdr:rowOff>
                  </from>
                  <to>
                    <xdr:col>3</xdr:col>
                    <xdr:colOff>279400</xdr:colOff>
                    <xdr:row>22</xdr:row>
                    <xdr:rowOff>76200</xdr:rowOff>
                  </to>
                </anchor>
              </controlPr>
            </control>
          </mc:Choice>
        </mc:AlternateContent>
        <mc:AlternateContent xmlns:mc="http://schemas.openxmlformats.org/markup-compatibility/2006">
          <mc:Choice Requires="x14">
            <control shapeId="37915" r:id="rId6" name="Check Box 27">
              <controlPr locked="0" defaultSize="0" autoFill="0" autoLine="0" autoPict="0">
                <anchor moveWithCells="1" sizeWithCells="1">
                  <from>
                    <xdr:col>1</xdr:col>
                    <xdr:colOff>381000</xdr:colOff>
                    <xdr:row>22</xdr:row>
                    <xdr:rowOff>336550</xdr:rowOff>
                  </from>
                  <to>
                    <xdr:col>3</xdr:col>
                    <xdr:colOff>279400</xdr:colOff>
                    <xdr:row>24</xdr:row>
                    <xdr:rowOff>76200</xdr:rowOff>
                  </to>
                </anchor>
              </controlPr>
            </control>
          </mc:Choice>
        </mc:AlternateContent>
        <mc:AlternateContent xmlns:mc="http://schemas.openxmlformats.org/markup-compatibility/2006">
          <mc:Choice Requires="x14">
            <control shapeId="37917" r:id="rId7" name="Check Box 29">
              <controlPr locked="0" defaultSize="0" autoFill="0" autoLine="0" autoPict="0">
                <anchor moveWithCells="1" sizeWithCells="1">
                  <from>
                    <xdr:col>1</xdr:col>
                    <xdr:colOff>381000</xdr:colOff>
                    <xdr:row>23</xdr:row>
                    <xdr:rowOff>336550</xdr:rowOff>
                  </from>
                  <to>
                    <xdr:col>3</xdr:col>
                    <xdr:colOff>279400</xdr:colOff>
                    <xdr:row>25</xdr:row>
                    <xdr:rowOff>76200</xdr:rowOff>
                  </to>
                </anchor>
              </controlPr>
            </control>
          </mc:Choice>
        </mc:AlternateContent>
        <mc:AlternateContent xmlns:mc="http://schemas.openxmlformats.org/markup-compatibility/2006">
          <mc:Choice Requires="x14">
            <control shapeId="37918" r:id="rId8" name="Check Box 30">
              <controlPr locked="0" defaultSize="0" autoFill="0" autoLine="0" autoPict="0">
                <anchor moveWithCells="1" sizeWithCells="1">
                  <from>
                    <xdr:col>1</xdr:col>
                    <xdr:colOff>381000</xdr:colOff>
                    <xdr:row>25</xdr:row>
                    <xdr:rowOff>31750</xdr:rowOff>
                  </from>
                  <to>
                    <xdr:col>3</xdr:col>
                    <xdr:colOff>279400</xdr:colOff>
                    <xdr:row>26</xdr:row>
                    <xdr:rowOff>50800</xdr:rowOff>
                  </to>
                </anchor>
              </controlPr>
            </control>
          </mc:Choice>
        </mc:AlternateContent>
        <mc:AlternateContent xmlns:mc="http://schemas.openxmlformats.org/markup-compatibility/2006">
          <mc:Choice Requires="x14">
            <control shapeId="37919" r:id="rId9" name="Check Box 31">
              <controlPr locked="0" defaultSize="0" autoFill="0" autoLine="0" autoPict="0">
                <anchor moveWithCells="1" sizeWithCells="1">
                  <from>
                    <xdr:col>1</xdr:col>
                    <xdr:colOff>381000</xdr:colOff>
                    <xdr:row>26</xdr:row>
                    <xdr:rowOff>31750</xdr:rowOff>
                  </from>
                  <to>
                    <xdr:col>3</xdr:col>
                    <xdr:colOff>298450</xdr:colOff>
                    <xdr:row>27</xdr:row>
                    <xdr:rowOff>0</xdr:rowOff>
                  </to>
                </anchor>
              </controlPr>
            </control>
          </mc:Choice>
        </mc:AlternateContent>
        <mc:AlternateContent xmlns:mc="http://schemas.openxmlformats.org/markup-compatibility/2006">
          <mc:Choice Requires="x14">
            <control shapeId="37920" r:id="rId10" name="Check Box 32">
              <controlPr locked="0" defaultSize="0" autoFill="0" autoLine="0" autoPict="0">
                <anchor moveWithCells="1" sizeWithCells="1">
                  <from>
                    <xdr:col>1</xdr:col>
                    <xdr:colOff>381000</xdr:colOff>
                    <xdr:row>27</xdr:row>
                    <xdr:rowOff>0</xdr:rowOff>
                  </from>
                  <to>
                    <xdr:col>5</xdr:col>
                    <xdr:colOff>38100</xdr:colOff>
                    <xdr:row>28</xdr:row>
                    <xdr:rowOff>19050</xdr:rowOff>
                  </to>
                </anchor>
              </controlPr>
            </control>
          </mc:Choice>
        </mc:AlternateContent>
        <mc:AlternateContent xmlns:mc="http://schemas.openxmlformats.org/markup-compatibility/2006">
          <mc:Choice Requires="x14">
            <control shapeId="37921" r:id="rId11" name="Check Box 33">
              <controlPr locked="0" defaultSize="0" autoFill="0" autoLine="0" autoPict="0">
                <anchor moveWithCells="1" sizeWithCells="1">
                  <from>
                    <xdr:col>1</xdr:col>
                    <xdr:colOff>381000</xdr:colOff>
                    <xdr:row>27</xdr:row>
                    <xdr:rowOff>222250</xdr:rowOff>
                  </from>
                  <to>
                    <xdr:col>3</xdr:col>
                    <xdr:colOff>279400</xdr:colOff>
                    <xdr:row>29</xdr:row>
                    <xdr:rowOff>6350</xdr:rowOff>
                  </to>
                </anchor>
              </controlPr>
            </control>
          </mc:Choice>
        </mc:AlternateContent>
        <mc:AlternateContent xmlns:mc="http://schemas.openxmlformats.org/markup-compatibility/2006">
          <mc:Choice Requires="x14">
            <control shapeId="37922" r:id="rId12" name="Check Box 34">
              <controlPr locked="0" defaultSize="0" autoFill="0" autoLine="0" autoPict="0">
                <anchor moveWithCells="1" sizeWithCells="1">
                  <from>
                    <xdr:col>1</xdr:col>
                    <xdr:colOff>387350</xdr:colOff>
                    <xdr:row>28</xdr:row>
                    <xdr:rowOff>146050</xdr:rowOff>
                  </from>
                  <to>
                    <xdr:col>5</xdr:col>
                    <xdr:colOff>635000</xdr:colOff>
                    <xdr:row>30</xdr:row>
                    <xdr:rowOff>76200</xdr:rowOff>
                  </to>
                </anchor>
              </controlPr>
            </control>
          </mc:Choice>
        </mc:AlternateContent>
        <mc:AlternateContent xmlns:mc="http://schemas.openxmlformats.org/markup-compatibility/2006">
          <mc:Choice Requires="x14">
            <control shapeId="37925" r:id="rId13" name="Check Box 37">
              <controlPr defaultSize="0" autoFill="0" autoLine="0" autoPict="0">
                <anchor moveWithCells="1">
                  <from>
                    <xdr:col>1</xdr:col>
                    <xdr:colOff>393700</xdr:colOff>
                    <xdr:row>34</xdr:row>
                    <xdr:rowOff>215900</xdr:rowOff>
                  </from>
                  <to>
                    <xdr:col>2</xdr:col>
                    <xdr:colOff>1390650</xdr:colOff>
                    <xdr:row>35</xdr:row>
                    <xdr:rowOff>139700</xdr:rowOff>
                  </to>
                </anchor>
              </controlPr>
            </control>
          </mc:Choice>
        </mc:AlternateContent>
        <mc:AlternateContent xmlns:mc="http://schemas.openxmlformats.org/markup-compatibility/2006">
          <mc:Choice Requires="x14">
            <control shapeId="37926" r:id="rId14" name="Check Box 38">
              <controlPr defaultSize="0" autoFill="0" autoLine="0" autoPict="0">
                <anchor moveWithCells="1">
                  <from>
                    <xdr:col>1</xdr:col>
                    <xdr:colOff>374650</xdr:colOff>
                    <xdr:row>39</xdr:row>
                    <xdr:rowOff>38100</xdr:rowOff>
                  </from>
                  <to>
                    <xdr:col>5</xdr:col>
                    <xdr:colOff>1390650</xdr:colOff>
                    <xdr:row>40</xdr:row>
                    <xdr:rowOff>146050</xdr:rowOff>
                  </to>
                </anchor>
              </controlPr>
            </control>
          </mc:Choice>
        </mc:AlternateContent>
        <mc:AlternateContent xmlns:mc="http://schemas.openxmlformats.org/markup-compatibility/2006">
          <mc:Choice Requires="x14">
            <control shapeId="37927" r:id="rId15" name="Check Box 39">
              <controlPr defaultSize="0" autoFill="0" autoLine="0" autoPict="0">
                <anchor moveWithCells="1">
                  <from>
                    <xdr:col>1</xdr:col>
                    <xdr:colOff>381000</xdr:colOff>
                    <xdr:row>40</xdr:row>
                    <xdr:rowOff>0</xdr:rowOff>
                  </from>
                  <to>
                    <xdr:col>5</xdr:col>
                    <xdr:colOff>1130300</xdr:colOff>
                    <xdr:row>41</xdr:row>
                    <xdr:rowOff>114300</xdr:rowOff>
                  </to>
                </anchor>
              </controlPr>
            </control>
          </mc:Choice>
        </mc:AlternateContent>
        <mc:AlternateContent xmlns:mc="http://schemas.openxmlformats.org/markup-compatibility/2006">
          <mc:Choice Requires="x14">
            <control shapeId="37930" r:id="rId16" name="Check Box 42">
              <controlPr locked="0" defaultSize="0" autoFill="0" autoLine="0" autoPict="0">
                <anchor moveWithCells="1" sizeWithCells="1">
                  <from>
                    <xdr:col>1</xdr:col>
                    <xdr:colOff>387350</xdr:colOff>
                    <xdr:row>30</xdr:row>
                    <xdr:rowOff>0</xdr:rowOff>
                  </from>
                  <to>
                    <xdr:col>2</xdr:col>
                    <xdr:colOff>1238250</xdr:colOff>
                    <xdr:row>30</xdr:row>
                    <xdr:rowOff>203200</xdr:rowOff>
                  </to>
                </anchor>
              </controlPr>
            </control>
          </mc:Choice>
        </mc:AlternateContent>
        <mc:AlternateContent xmlns:mc="http://schemas.openxmlformats.org/markup-compatibility/2006">
          <mc:Choice Requires="x14">
            <control shapeId="37932" r:id="rId17" name="Check Box 44">
              <controlPr defaultSize="0" autoFill="0" autoLine="0" autoPict="0">
                <anchor moveWithCells="1">
                  <from>
                    <xdr:col>1</xdr:col>
                    <xdr:colOff>393700</xdr:colOff>
                    <xdr:row>34</xdr:row>
                    <xdr:rowOff>19050</xdr:rowOff>
                  </from>
                  <to>
                    <xdr:col>4</xdr:col>
                    <xdr:colOff>622300</xdr:colOff>
                    <xdr:row>34</xdr:row>
                    <xdr:rowOff>203200</xdr:rowOff>
                  </to>
                </anchor>
              </controlPr>
            </control>
          </mc:Choice>
        </mc:AlternateContent>
        <mc:AlternateContent xmlns:mc="http://schemas.openxmlformats.org/markup-compatibility/2006">
          <mc:Choice Requires="x14">
            <control shapeId="37933" r:id="rId18" name="Check Box 45">
              <controlPr defaultSize="0" autoFill="0" autoLine="0" autoPict="0">
                <anchor moveWithCells="1">
                  <from>
                    <xdr:col>1</xdr:col>
                    <xdr:colOff>393700</xdr:colOff>
                    <xdr:row>35</xdr:row>
                    <xdr:rowOff>177800</xdr:rowOff>
                  </from>
                  <to>
                    <xdr:col>4</xdr:col>
                    <xdr:colOff>12700</xdr:colOff>
                    <xdr:row>36</xdr:row>
                    <xdr:rowOff>158750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86AFE40-5010-4532-8891-2A32745261B5}">
          <x14:formula1>
            <xm:f>'References Tab'!$H$3:$H$7</xm:f>
          </x14:formula1>
          <xm:sqref>F91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D72103DDA92B4FB3F1D9114722424E" ma:contentTypeVersion="13" ma:contentTypeDescription="Create a new document." ma:contentTypeScope="" ma:versionID="74b3a4101a4961d19a31df1064f7b931">
  <xsd:schema xmlns:xsd="http://www.w3.org/2001/XMLSchema" xmlns:xs="http://www.w3.org/2001/XMLSchema" xmlns:p="http://schemas.microsoft.com/office/2006/metadata/properties" xmlns:ns3="ed8292d4-9309-4563-bfe8-8570f42c79b6" xmlns:ns4="7ac4cd41-1395-4332-a5e1-9efbc9bce690" targetNamespace="http://schemas.microsoft.com/office/2006/metadata/properties" ma:root="true" ma:fieldsID="12926be0d0bf894266e3c265f86bc557" ns3:_="" ns4:_="">
    <xsd:import namespace="ed8292d4-9309-4563-bfe8-8570f42c79b6"/>
    <xsd:import namespace="7ac4cd41-1395-4332-a5e1-9efbc9bce69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292d4-9309-4563-bfe8-8570f42c79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c4cd41-1395-4332-a5e1-9efbc9bce6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D5DC96-E051-4FE8-B16C-85EB04A4930A}">
  <ds:schemaRefs>
    <ds:schemaRef ds:uri="http://schemas.microsoft.com/office/2006/metadata/properties"/>
    <ds:schemaRef ds:uri="ed8292d4-9309-4563-bfe8-8570f42c79b6"/>
    <ds:schemaRef ds:uri="http://purl.org/dc/dcmityp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7ac4cd41-1395-4332-a5e1-9efbc9bce690"/>
  </ds:schemaRefs>
</ds:datastoreItem>
</file>

<file path=customXml/itemProps2.xml><?xml version="1.0" encoding="utf-8"?>
<ds:datastoreItem xmlns:ds="http://schemas.openxmlformats.org/officeDocument/2006/customXml" ds:itemID="{097FF3F7-695F-460C-ACDD-80B8ECE51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292d4-9309-4563-bfe8-8570f42c79b6"/>
    <ds:schemaRef ds:uri="7ac4cd41-1395-4332-a5e1-9efbc9bce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353B57-7981-414D-A18A-5EF285318F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Customer Information</vt:lpstr>
      <vt:lpstr>Terms &amp; Conditions</vt:lpstr>
      <vt:lpstr>Guidelines</vt:lpstr>
      <vt:lpstr>CI-Eligibility &amp; SOW</vt:lpstr>
      <vt:lpstr>CI-Required Documents</vt:lpstr>
      <vt:lpstr>CPO-Required Documents</vt:lpstr>
      <vt:lpstr>CPO-Eligibility &amp; SOW</vt:lpstr>
      <vt:lpstr>HP &amp; VRF Required Documents</vt:lpstr>
      <vt:lpstr>HP &amp; VRF-Eligibility&amp;Rebate</vt:lpstr>
      <vt:lpstr>DC-Required Documents</vt:lpstr>
      <vt:lpstr>DC-Eligibility &amp; SOW</vt:lpstr>
      <vt:lpstr>Other Custom-Eligibility &amp; SOW</vt:lpstr>
      <vt:lpstr>Other Custom-Required Documents</vt:lpstr>
      <vt:lpstr>M&amp;V Required Documents</vt:lpstr>
      <vt:lpstr>Building_Type</vt:lpstr>
      <vt:lpstr>Custom_Project_Type</vt:lpstr>
      <vt:lpstr>DAC_YES_NO</vt:lpstr>
      <vt:lpstr>Org_Type</vt:lpstr>
      <vt:lpstr>'CI-Required Documents'!Print_Area</vt:lpstr>
      <vt:lpstr>'CPO-Required Documents'!Print_Area</vt:lpstr>
      <vt:lpstr>'DC-Required Documents'!Print_Area</vt:lpstr>
      <vt:lpstr>'HP &amp; VRF Required Documents'!Print_Area</vt:lpstr>
      <vt:lpstr>'M&amp;V Required Documents'!Print_Area</vt:lpstr>
      <vt:lpstr>'Other Custom-Required Documents'!Print_Area</vt:lpstr>
      <vt:lpstr>Project_Type</vt:lpstr>
      <vt:lpstr>REBATEMETHOD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Gore, Swapnil (US EXPCTL)</dc:creator>
  <cp:keywords>Unrestricted</cp:keywords>
  <cp:lastModifiedBy>Dean, Evelyn</cp:lastModifiedBy>
  <dcterms:created xsi:type="dcterms:W3CDTF">2015-06-05T18:17:20Z</dcterms:created>
  <dcterms:modified xsi:type="dcterms:W3CDTF">2024-03-29T13:14:48Z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INTL\e321051</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_x000d_
_x000d_
</vt:lpwstr>
  </property>
  <property fmtid="{D5CDD505-2E9C-101B-9397-08002B2CF9AE}" pid="12" name="ExpCountry">
    <vt:lpwstr/>
  </property>
  <property fmtid="{D5CDD505-2E9C-101B-9397-08002B2CF9AE}" pid="13" name="ContentTypeId">
    <vt:lpwstr>0x0101008ED72103DDA92B4FB3F1D9114722424E</vt:lpwstr>
  </property>
</Properties>
</file>